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erna\Downloads\"/>
    </mc:Choice>
  </mc:AlternateContent>
  <xr:revisionPtr revIDLastSave="0" documentId="13_ncr:1_{35F03C42-B33B-4232-8E7A-1C3836F8B860}" xr6:coauthVersionLast="47" xr6:coauthVersionMax="47" xr10:uidLastSave="{00000000-0000-0000-0000-000000000000}"/>
  <bookViews>
    <workbookView xWindow="-108" yWindow="-108" windowWidth="23256" windowHeight="13896" xr2:uid="{317594B5-5772-4D37-8E55-F9011A10BEFF}"/>
  </bookViews>
  <sheets>
    <sheet name="Consumables" sheetId="1" r:id="rId1"/>
    <sheet name="Parts" sheetId="2" r:id="rId2"/>
    <sheet name="Accesories" sheetId="3" r:id="rId3"/>
  </sheets>
  <definedNames>
    <definedName name="_xlnm._FilterDatabase" localSheetId="2" hidden="1">Accesories!$A$1:$E$39</definedName>
    <definedName name="_xlnm._FilterDatabase" localSheetId="0" hidden="1">Consumables!$A$6:$F$6</definedName>
    <definedName name="_xlnm._FilterDatabase" localSheetId="1" hidden="1">Parts!$A$1:$E$1748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686" i="2" l="1"/>
  <c r="E1670" i="2"/>
  <c r="E1620" i="2"/>
  <c r="E1603" i="2"/>
  <c r="E1601" i="2"/>
  <c r="E1585" i="2"/>
  <c r="E1552" i="2"/>
  <c r="E1493" i="2"/>
  <c r="E1441" i="2"/>
  <c r="E1370" i="2"/>
  <c r="E1276" i="2"/>
  <c r="E1168" i="2"/>
  <c r="E956" i="2"/>
  <c r="E952" i="2"/>
  <c r="E926" i="2"/>
  <c r="E889" i="2"/>
  <c r="E875" i="2"/>
  <c r="E821" i="2"/>
  <c r="E845" i="2"/>
  <c r="E763" i="2"/>
  <c r="E567" i="2"/>
  <c r="E490" i="2"/>
  <c r="E372" i="2"/>
  <c r="E366" i="2"/>
  <c r="E359" i="2"/>
  <c r="E250" i="2"/>
  <c r="E158" i="2"/>
  <c r="E102" i="2"/>
  <c r="E100" i="2"/>
  <c r="E98" i="2"/>
  <c r="E97" i="2"/>
  <c r="E96" i="2"/>
  <c r="E91" i="2"/>
  <c r="E87" i="2"/>
  <c r="E85" i="2"/>
  <c r="E84" i="2"/>
  <c r="E75" i="2"/>
  <c r="E70" i="2"/>
  <c r="E62" i="2"/>
  <c r="E60" i="2"/>
  <c r="E57" i="2"/>
  <c r="E56" i="2"/>
  <c r="E51" i="2"/>
  <c r="E42" i="2"/>
  <c r="E40" i="2"/>
  <c r="E36" i="2"/>
  <c r="E29" i="2"/>
  <c r="E26" i="2"/>
  <c r="E25" i="2"/>
  <c r="E24" i="2"/>
  <c r="E22" i="2"/>
  <c r="E21" i="2"/>
  <c r="E19" i="2"/>
  <c r="E18" i="2"/>
  <c r="E23" i="1"/>
  <c r="E5" i="1"/>
  <c r="E4" i="1"/>
  <c r="E15" i="1"/>
</calcChain>
</file>

<file path=xl/sharedStrings.xml><?xml version="1.0" encoding="utf-8"?>
<sst xmlns="http://schemas.openxmlformats.org/spreadsheetml/2006/main" count="5634" uniqueCount="3466">
  <si>
    <t>MATERIALES</t>
  </si>
  <si>
    <t>bizhub 4702P</t>
  </si>
  <si>
    <t>bizhub 4700P</t>
  </si>
  <si>
    <t>AccurioPress C12000, AccurioPress C14000</t>
  </si>
  <si>
    <t>DV620Y YELLOW DEVELOPER (ACCURIOPRESS C14000)</t>
  </si>
  <si>
    <t>ACVU700</t>
  </si>
  <si>
    <t>AccurioLabel 400</t>
  </si>
  <si>
    <t>TN631C TONER (ACCURIOLABEL 400)</t>
  </si>
  <si>
    <t>AE2F430</t>
  </si>
  <si>
    <t>TN631Y TONER (ACCURIOLABEL 400)</t>
  </si>
  <si>
    <t>AE2F230</t>
  </si>
  <si>
    <t>MGI JETvarnish 3D Evolution,MGI JETvarnish 3D Evolution,MGI JETvarnish 3D Web,MGI JETvarnish 3DL,MGI JETvarnish 3DS</t>
  </si>
  <si>
    <t>ANTI-UV &amp; ANTI-SPLASH PROTECTION GOGGLES</t>
  </si>
  <si>
    <t>4004C</t>
  </si>
  <si>
    <t>EVO 75 MGI</t>
  </si>
  <si>
    <t>EVO GEN 2&amp;3 FLUSH MAINTENANCE KIT-1 YEAR</t>
  </si>
  <si>
    <t>MK1002</t>
  </si>
  <si>
    <t>bizhub 5020i</t>
  </si>
  <si>
    <t>TNP77 BLACK TONER BH 5020i (YIELD: 20K)</t>
  </si>
  <si>
    <t>ACF0031</t>
  </si>
  <si>
    <t>bizhub C3320i, C3300i, C4000i</t>
  </si>
  <si>
    <t>TONER TNP80M--AP MAGENTA TONER (BIZHUB C3320i, C3300i, C4000i)</t>
  </si>
  <si>
    <t>AAJW392</t>
  </si>
  <si>
    <t>bizhub 850i</t>
  </si>
  <si>
    <t>DV-913 DEVELOPER (BIZHUB 850I)</t>
  </si>
  <si>
    <t>ADWP03D</t>
  </si>
  <si>
    <t>AccurioPress C84hc, AccurioPress C83hc,bizhub PRESS C71hc,</t>
  </si>
  <si>
    <t>TN621C CYAN TONER (BIZHUB PRESS C71HC)</t>
  </si>
  <si>
    <t>A3VX432</t>
  </si>
  <si>
    <t>Accurioshine 3600</t>
  </si>
  <si>
    <t>SHINY GOLD M 1IN-1 ROLL 64CM 400M (BEFORE F1SGO64)</t>
  </si>
  <si>
    <t>FM1SGO64</t>
  </si>
  <si>
    <t>AccurioShine 101</t>
  </si>
  <si>
    <t>AS 101 KM SILVER FOIL (394 FT ROLL)</t>
  </si>
  <si>
    <t>KMFS2</t>
  </si>
  <si>
    <t>AS 101 KM GOLD FOIL (394 FT ROLL)</t>
  </si>
  <si>
    <t>KMFG2</t>
  </si>
  <si>
    <t>AccurioPress C7090,AccurioPress C7100</t>
  </si>
  <si>
    <t>DV629C CYAN DEVELOPER (YIELD 2.15M) (ACCURIOPRESS C7100, C7090)</t>
  </si>
  <si>
    <t>AD3K900</t>
  </si>
  <si>
    <t>AccurioPress 6120,AccurioPress 6136,AccurioPress 6136P,AccurioPress 7120,AccurioPress 7136P,AccurioPress C12000,AccurioPress C12010,AccurioPress C12010S,AccurioPress C12010S,AccurioPress C14000,AccurioPress C14010S,AccurioPress C2070P,AccurioPress C3070,AccurioPress C3080,AccurioPress C3080P,AccurioPress C4070,AccurioPress C4080,AccurioPress C6085,AccurioPress C6100,AccurioPress C6100,AccurioPress C7100,AccurioPrint C4065,bizhub PRESS 1052,bizhub PRESS 1250,bizhub PRESS 1250P,bizhub PRESS C1060,bizhub PRESS C1070,bizhub PRESS C1070P,bizhub PRESS C1085,bizhub PRESS C1085,bizhub PRESS C71hc</t>
  </si>
  <si>
    <t>SK-601 STAPLES FOR SD-501 USED</t>
  </si>
  <si>
    <t>14YH-U</t>
  </si>
  <si>
    <t>SK-601 STAPLES FOR SD-501 (BIZHUB PRO 1050 C6500)</t>
  </si>
  <si>
    <t>14YH</t>
  </si>
  <si>
    <t>AccurioPress 6120,AccurioPress 6136,AccurioPress 6136P,AccurioPress 7120,AccurioPress 7136P</t>
  </si>
  <si>
    <t>TN017H TONER FOR 6136/6120</t>
  </si>
  <si>
    <t>A9K113A</t>
  </si>
  <si>
    <t>DEVELOPER DV622M</t>
  </si>
  <si>
    <t>AE2G800</t>
  </si>
  <si>
    <t>DEVELOPER DV622Y</t>
  </si>
  <si>
    <t>AE2G700</t>
  </si>
  <si>
    <t>DEVELOPER DV622W (ACCURIOLABEL 400)</t>
  </si>
  <si>
    <t>AE2GE00</t>
  </si>
  <si>
    <t>bizhub 4000P</t>
  </si>
  <si>
    <t>TNP38 - BH 4000P BK TONER - STD (BIZHUB 4000P)</t>
  </si>
  <si>
    <t>A63W01W</t>
  </si>
  <si>
    <t>TNP35 - BH 4000P BK TONER - UAR (BIZHUB 4000P) SAME AS A63W01A</t>
  </si>
  <si>
    <t>A63W01F</t>
  </si>
  <si>
    <t>bizhub 3622</t>
  </si>
  <si>
    <t>TNP60 TONER UAR 15K BIZHUB 3622 SAME AS AAE303A</t>
  </si>
  <si>
    <t>AAE3030</t>
  </si>
  <si>
    <t>bizhub 3602P, bizhub 3622, bizhub 4402P, bizhub 4702P</t>
  </si>
  <si>
    <t>IUP25 IMAGING UNIT UAR 4422-3622-4402P SAME AS AAE00Y0</t>
  </si>
  <si>
    <t>AAE00YA</t>
  </si>
  <si>
    <t>bizhub 3320</t>
  </si>
  <si>
    <t>TNP41 BLACK TONER FOR BIZHUB 3320 SAME AS A6WT00A</t>
  </si>
  <si>
    <t>A6WT00F</t>
  </si>
  <si>
    <t>IUP19 IMAGING UNIT (BIZHUB 3320, 4020) SAME AS A6W903C</t>
  </si>
  <si>
    <t>A6W903W</t>
  </si>
  <si>
    <t>bizhub 3301P,bizhub 4000P</t>
  </si>
  <si>
    <t>IUP17 IMAGING UNIT - STD (BIZHUB 4700P/4000P/3300P) (SAME AS A63X03C)</t>
  </si>
  <si>
    <t>A63X03W</t>
  </si>
  <si>
    <t>IUP16 IMAGING UNIT - UAR (BIZHUB 4700P/4000P/3300P) SAME AS A63X03A</t>
  </si>
  <si>
    <t>A63X03V</t>
  </si>
  <si>
    <t>bizhub 3301P</t>
  </si>
  <si>
    <t>TNP39 - BH 3300P BK TONER - STD (BIZHUB 3300P)</t>
  </si>
  <si>
    <t>A63V00W</t>
  </si>
  <si>
    <t>TNP36 - BH 3300P BK TONER - UAR (BIZHUB 3300P)</t>
  </si>
  <si>
    <t>A63V00F</t>
  </si>
  <si>
    <t xml:space="preserve">Description </t>
  </si>
  <si>
    <t xml:space="preserve">Item </t>
  </si>
  <si>
    <t>Category</t>
  </si>
  <si>
    <t>LOCKING WIRE SADDLE</t>
  </si>
  <si>
    <t>V500010067</t>
  </si>
  <si>
    <t>PARTES</t>
  </si>
  <si>
    <t>PIN (SET OF 10 EA)</t>
  </si>
  <si>
    <t>V234301450</t>
  </si>
  <si>
    <t>RING</t>
  </si>
  <si>
    <t>V217080003</t>
  </si>
  <si>
    <t>E RING</t>
  </si>
  <si>
    <t>V217030050</t>
  </si>
  <si>
    <t>SCREW</t>
  </si>
  <si>
    <t>V153041003</t>
  </si>
  <si>
    <t>SCREW (BAG OF 10)</t>
  </si>
  <si>
    <t>V151030803</t>
  </si>
  <si>
    <t>CONTROL PANEL ASSY (SAME AS ACF1PP2302, ACF1PP2301)</t>
  </si>
  <si>
    <t>ACF1PP2300</t>
  </si>
  <si>
    <t>CLUTCH</t>
  </si>
  <si>
    <t>ACETPP3100</t>
  </si>
  <si>
    <t>WASTE TONER BOX (ACCURIOPRESS C14000) (SAME AS AC0CR74422) (BEFORE AC0CR74400)</t>
  </si>
  <si>
    <t>AC0CR74411</t>
  </si>
  <si>
    <t>POWER SUPPLY, 100 V/1 10 V</t>
  </si>
  <si>
    <t>AAFHPP1C01</t>
  </si>
  <si>
    <t>REVERSE ASSY (BEFORE AA7RR70522, AA7RR70511)</t>
  </si>
  <si>
    <t>AA7RR70533</t>
  </si>
  <si>
    <t>WASTE TONER PIPE ASSY</t>
  </si>
  <si>
    <t>AA2JR73600</t>
  </si>
  <si>
    <t>TRANSFER HOLDER /2</t>
  </si>
  <si>
    <t>AA2J551500</t>
  </si>
  <si>
    <t>COMPRESSING COIL SPRING /2</t>
  </si>
  <si>
    <t>AA2J551000</t>
  </si>
  <si>
    <t>COVER (BEFORE AA2J161902)</t>
  </si>
  <si>
    <t>AA2J161903</t>
  </si>
  <si>
    <t>SEPARATION DISCHARGING UNIT</t>
  </si>
  <si>
    <t>A9VPR70800</t>
  </si>
  <si>
    <t>HOLDING PLATE</t>
  </si>
  <si>
    <t>A9VP536700</t>
  </si>
  <si>
    <t>2ND TRANSFER ROLLER (NOW A9VPV52001)</t>
  </si>
  <si>
    <t>A9VP520000</t>
  </si>
  <si>
    <t>ELECTRIC COMP. COOLING FILTER</t>
  </si>
  <si>
    <t>A9VP109900</t>
  </si>
  <si>
    <t>DEVELOPING WIRING /1</t>
  </si>
  <si>
    <t>A9VEN12400</t>
  </si>
  <si>
    <t>COMPENSATING SENSOR</t>
  </si>
  <si>
    <t>A9VEM55100</t>
  </si>
  <si>
    <t>IMAGE PROCESSING BOARD /M ASSY</t>
  </si>
  <si>
    <t>A9VEH02000</t>
  </si>
  <si>
    <t>TONER BOTTLE DRIVE ASSY</t>
  </si>
  <si>
    <t>A9HJR70500</t>
  </si>
  <si>
    <t>POWER SUPPLY ASSY /100V</t>
  </si>
  <si>
    <t>A9HGR70100</t>
  </si>
  <si>
    <t>PAPER EXIT ROLLER</t>
  </si>
  <si>
    <t>A93E890103</t>
  </si>
  <si>
    <t>COMPRESSING COIL SPRING</t>
  </si>
  <si>
    <t>A93E708300</t>
  </si>
  <si>
    <t>FILTER HOLDER</t>
  </si>
  <si>
    <t>A93E155001</t>
  </si>
  <si>
    <t>2ND TRANSFER BELT ASSY (NOW A92WR70844) (BEFORE A92WR70800)</t>
  </si>
  <si>
    <t>A92WR70822</t>
  </si>
  <si>
    <t>MANUAL PAPER FEED ASSY (BEFORE A92ER70600)</t>
  </si>
  <si>
    <t>A92ER70611</t>
  </si>
  <si>
    <t>TRAY ASSY</t>
  </si>
  <si>
    <t>A92EPP0900</t>
  </si>
  <si>
    <t>COVER</t>
  </si>
  <si>
    <t>A92E628612</t>
  </si>
  <si>
    <t>PAPER EXIT COVER /LEFT</t>
  </si>
  <si>
    <t>A8HD160000</t>
  </si>
  <si>
    <t>FUSING PAPER EXIT DOOR DUCT ASSY</t>
  </si>
  <si>
    <t>A85CR70K11</t>
  </si>
  <si>
    <t>DRUM DRIVE ASSY (BEFORE A85CR70C11)</t>
  </si>
  <si>
    <t>A85CR70C22</t>
  </si>
  <si>
    <t>PWB ASSEMBLY (ID)</t>
  </si>
  <si>
    <t>A7PUH01A01</t>
  </si>
  <si>
    <t>SHAFT</t>
  </si>
  <si>
    <t>A7PU241200</t>
  </si>
  <si>
    <t>SUB HOPPER ASSY</t>
  </si>
  <si>
    <t>A7AHR71000</t>
  </si>
  <si>
    <t>SCANNER WIRING /5</t>
  </si>
  <si>
    <t>A7AHN12S00</t>
  </si>
  <si>
    <t>ROLL</t>
  </si>
  <si>
    <t>A7AH892000</t>
  </si>
  <si>
    <t>DRIVE HOLDER</t>
  </si>
  <si>
    <t>A7AH891400</t>
  </si>
  <si>
    <t>SPRING</t>
  </si>
  <si>
    <t>A7AH701100</t>
  </si>
  <si>
    <t>A7AH701000</t>
  </si>
  <si>
    <t>PULLING COIL SPRING</t>
  </si>
  <si>
    <t>A7AH568700</t>
  </si>
  <si>
    <t>DECURLER ASSY</t>
  </si>
  <si>
    <t>A799R71000</t>
  </si>
  <si>
    <t>PAPERFEED WIRING /1</t>
  </si>
  <si>
    <t>A799N11301</t>
  </si>
  <si>
    <t>PAPER EXIT TRAY</t>
  </si>
  <si>
    <t>A797161001</t>
  </si>
  <si>
    <t>NOISE FILTER /100V</t>
  </si>
  <si>
    <t>A795M40J00</t>
  </si>
  <si>
    <t>REGISTRATION ROLLER</t>
  </si>
  <si>
    <t>A795700100</t>
  </si>
  <si>
    <t>ADF WIRING /3</t>
  </si>
  <si>
    <t>A782N10200</t>
  </si>
  <si>
    <t>ADJUSTING SHEET</t>
  </si>
  <si>
    <t>A782945003</t>
  </si>
  <si>
    <t>LIFTING PLATE</t>
  </si>
  <si>
    <t>A782561703</t>
  </si>
  <si>
    <t>CLAMP MOTOR ASSY (BEFORE A729R70G00)</t>
  </si>
  <si>
    <t>A729R70G11</t>
  </si>
  <si>
    <t>TOP COVER ASSY - LEGAL ADF</t>
  </si>
  <si>
    <t>A6WDPP1C00</t>
  </si>
  <si>
    <t>HARNESS - HIGH END ADF</t>
  </si>
  <si>
    <t>A6WDPP1800</t>
  </si>
  <si>
    <t>COVER - REAR DOOR</t>
  </si>
  <si>
    <t>A6WDPP0H00</t>
  </si>
  <si>
    <t>COVER/FRONT</t>
  </si>
  <si>
    <t>A6F7PP0F00</t>
  </si>
  <si>
    <t>SCANNER UNIT</t>
  </si>
  <si>
    <t>A6F7PP0E01</t>
  </si>
  <si>
    <t>BELT 312L</t>
  </si>
  <si>
    <t>A660212200</t>
  </si>
  <si>
    <t>SEPARATION ROLLER ASSY</t>
  </si>
  <si>
    <t>A64JR71111</t>
  </si>
  <si>
    <t>KM OP PANEL-H1</t>
  </si>
  <si>
    <t>A63RPP0500</t>
  </si>
  <si>
    <t>ACM/LIFT PLATE GEARBOX</t>
  </si>
  <si>
    <t>A63NPP1800</t>
  </si>
  <si>
    <t>DUPLEX GEAR ASM</t>
  </si>
  <si>
    <t>A63NPP1400</t>
  </si>
  <si>
    <t>GUIDE SHEET /B</t>
  </si>
  <si>
    <t>A5C1701400</t>
  </si>
  <si>
    <t>MAIN BODY PAPER EXIT ASSY (BEFORE A5AWR71V11)</t>
  </si>
  <si>
    <t>A5AWR71V22</t>
  </si>
  <si>
    <t>TONER COLLECTION/1 ASSY</t>
  </si>
  <si>
    <t>A5AWR71B00</t>
  </si>
  <si>
    <t>BYPASS FRAME /FRONT</t>
  </si>
  <si>
    <t>A57W600102</t>
  </si>
  <si>
    <t>PAPER FEED DRIVE ASSY</t>
  </si>
  <si>
    <t>A50UR70S11</t>
  </si>
  <si>
    <t>FIXING WIRING /4</t>
  </si>
  <si>
    <t>A50UN10800</t>
  </si>
  <si>
    <t>DRUM DRIVE BOARD  ASSY</t>
  </si>
  <si>
    <t>A50UH06001</t>
  </si>
  <si>
    <t>GUIDE SHEET /1</t>
  </si>
  <si>
    <t>A50U868200</t>
  </si>
  <si>
    <t>RELEASE CAM</t>
  </si>
  <si>
    <t>A50U831000</t>
  </si>
  <si>
    <t>DRIVE GEAR /2 33/58T</t>
  </si>
  <si>
    <t>A50U743600</t>
  </si>
  <si>
    <t>LIFTING ARM /2</t>
  </si>
  <si>
    <t>A50U738400</t>
  </si>
  <si>
    <t>A50U716400</t>
  </si>
  <si>
    <t>OPEN/CLOSE HOLDER</t>
  </si>
  <si>
    <t>A50U711602</t>
  </si>
  <si>
    <t>SEAL /J</t>
  </si>
  <si>
    <t>A50U374501</t>
  </si>
  <si>
    <t>COUPLING GEAR /C 28T</t>
  </si>
  <si>
    <t>A50U220700</t>
  </si>
  <si>
    <t>SEALING CUSHION /LEFT</t>
  </si>
  <si>
    <t>A50U161900</t>
  </si>
  <si>
    <t>DOOR /FRONT</t>
  </si>
  <si>
    <t>A50U160101</t>
  </si>
  <si>
    <t>CONVEYANCE SPRING /7</t>
  </si>
  <si>
    <t>A4FC702801</t>
  </si>
  <si>
    <t>DRIVE COUPLING ASSY</t>
  </si>
  <si>
    <t>A4F3R70400</t>
  </si>
  <si>
    <t>OPEN/CLOSE HOOK</t>
  </si>
  <si>
    <t>A4F3704300</t>
  </si>
  <si>
    <t>FUSING GEAR /1 24T</t>
  </si>
  <si>
    <t>A4EU230800</t>
  </si>
  <si>
    <t>CASSETTE ASSY (BEFORE A3GNR70500)</t>
  </si>
  <si>
    <t>A3GNR70511</t>
  </si>
  <si>
    <t>TIMING BELT</t>
  </si>
  <si>
    <t>A3EPPP7H00</t>
  </si>
  <si>
    <t>TRAY</t>
  </si>
  <si>
    <t>A3EPPP1Y01</t>
  </si>
  <si>
    <t>ADF WIRING</t>
  </si>
  <si>
    <t>A3CKN10000</t>
  </si>
  <si>
    <t>(-) GUIDE</t>
  </si>
  <si>
    <t>A3CK701900</t>
  </si>
  <si>
    <t>HOLDER</t>
  </si>
  <si>
    <t>A3CK565100</t>
  </si>
  <si>
    <t>FILM</t>
  </si>
  <si>
    <t>A3CEPP5500</t>
  </si>
  <si>
    <t>A3CEPP5400</t>
  </si>
  <si>
    <t>(-)PWB ASSEMBLY(PWB-CR ASSY)</t>
  </si>
  <si>
    <t>A2XKH00A00</t>
  </si>
  <si>
    <t>LEAD SWITCH</t>
  </si>
  <si>
    <t>A1UDM50200</t>
  </si>
  <si>
    <t>GEAR</t>
  </si>
  <si>
    <t>A1UD220600</t>
  </si>
  <si>
    <t>DETECTION SENSOR</t>
  </si>
  <si>
    <t>A1TVM50100</t>
  </si>
  <si>
    <t>SIDE COVER /1ASSY (OBSOLETE)</t>
  </si>
  <si>
    <t>A1DUR70900</t>
  </si>
  <si>
    <t>(-)PHOTOINTERRUPTER</t>
  </si>
  <si>
    <t>A161M50600</t>
  </si>
  <si>
    <t>LABEL 2</t>
  </si>
  <si>
    <t>A161943200</t>
  </si>
  <si>
    <t>LABEL 1</t>
  </si>
  <si>
    <t>A161943100</t>
  </si>
  <si>
    <t>LOCK SHAFT /A</t>
  </si>
  <si>
    <t>A161711300</t>
  </si>
  <si>
    <t>LEVER</t>
  </si>
  <si>
    <t>A161626502</t>
  </si>
  <si>
    <t>READ COVER /FRONT</t>
  </si>
  <si>
    <t>A161170100</t>
  </si>
  <si>
    <t>PULLEY 21T</t>
  </si>
  <si>
    <t>A143PP5000</t>
  </si>
  <si>
    <t>SCANNER BELT (BEFORE A121PP0N01, A121PP0N00)</t>
  </si>
  <si>
    <t>A121PP0N02</t>
  </si>
  <si>
    <t>(-)GUIDE</t>
  </si>
  <si>
    <t>A108703600</t>
  </si>
  <si>
    <t>(-)SHAFT</t>
  </si>
  <si>
    <t>A0HT561202</t>
  </si>
  <si>
    <t>TRIMMER BLADE KIT</t>
  </si>
  <si>
    <t>A0H2R90111</t>
  </si>
  <si>
    <t>(-)HOLDER</t>
  </si>
  <si>
    <t>A0H1468600</t>
  </si>
  <si>
    <t>PRESSING SPRING</t>
  </si>
  <si>
    <t>A0GD619300</t>
  </si>
  <si>
    <t>(-)DRIVE GEAR /A 27T</t>
  </si>
  <si>
    <t>A0GD212400</t>
  </si>
  <si>
    <t>OPE. UNIT CONTROL HARNESS/3</t>
  </si>
  <si>
    <t>A0G6N18400</t>
  </si>
  <si>
    <t>(-) PRESSING SPRING /H</t>
  </si>
  <si>
    <t>A0G6846600</t>
  </si>
  <si>
    <t>Fixing Plate /5</t>
  </si>
  <si>
    <t>A0G6810800</t>
  </si>
  <si>
    <t>BUSHING</t>
  </si>
  <si>
    <t>A0ED891100</t>
  </si>
  <si>
    <t>A0ED111000</t>
  </si>
  <si>
    <t>(-)TENSION SPRING</t>
  </si>
  <si>
    <t>A07H570400</t>
  </si>
  <si>
    <t>FUSING ROLLER/2</t>
  </si>
  <si>
    <t>A03U720201</t>
  </si>
  <si>
    <t>SCREW DRIVE GEAR /LEFT 16T</t>
  </si>
  <si>
    <t>A03U389200</t>
  </si>
  <si>
    <t>(-)LOCK LEVER /R</t>
  </si>
  <si>
    <t>A00J706600</t>
  </si>
  <si>
    <t>(S)*BYPASS TRAY /1 (BEFORE A00J594035)</t>
  </si>
  <si>
    <t>A00J594037</t>
  </si>
  <si>
    <t>9J07332102</t>
  </si>
  <si>
    <t>PEII070 10/1 GEAR BOX</t>
  </si>
  <si>
    <t>915.15.0008.00</t>
  </si>
  <si>
    <t>LOCKING PLATE</t>
  </si>
  <si>
    <t>65AA47710</t>
  </si>
  <si>
    <t>(-)REGULATING COLLAR</t>
  </si>
  <si>
    <t>65AA26870</t>
  </si>
  <si>
    <t>TONER SUPPLY DRIVE GEAR A</t>
  </si>
  <si>
    <t>56UA77700</t>
  </si>
  <si>
    <t>CONTROL GEAR 21T</t>
  </si>
  <si>
    <t>56UA77650E</t>
  </si>
  <si>
    <t>*PAPER EXIT DRIVE GEAR 25T</t>
  </si>
  <si>
    <t>56UA77061E</t>
  </si>
  <si>
    <t>(-)BLADE SEALING PLATE</t>
  </si>
  <si>
    <t>56UA55220</t>
  </si>
  <si>
    <t>UP DOWN WIRE A</t>
  </si>
  <si>
    <t>56UA41130</t>
  </si>
  <si>
    <t>DRIVE UP/DOWN WIRE /C</t>
  </si>
  <si>
    <t>20AA15140</t>
  </si>
  <si>
    <t>BOARD SUPPORT</t>
  </si>
  <si>
    <t>15AV90670</t>
  </si>
  <si>
    <t>GEAR /B 17T 35T</t>
  </si>
  <si>
    <t>15AN77191E</t>
  </si>
  <si>
    <t>15AN463300</t>
  </si>
  <si>
    <t>FNS DRIVE MOTOR 1 (SAME AS 120H80014G)</t>
  </si>
  <si>
    <t>120H80012</t>
  </si>
  <si>
    <t>CONNECTING ROD</t>
  </si>
  <si>
    <t>102-105584</t>
  </si>
  <si>
    <t>GLOSS BOPP PERM ADH 867 IN X 656 FT</t>
  </si>
  <si>
    <t>93110005100</t>
  </si>
  <si>
    <t>(-)WASHER</t>
  </si>
  <si>
    <t>1200164603</t>
  </si>
  <si>
    <t>VI CABLE KIT,SPARE ,CBL,INTERFACE,VIDEO (IC-415) (BEFORE A5URPP0500)</t>
  </si>
  <si>
    <t>45114919</t>
  </si>
  <si>
    <t>KIT SPARE , MTHR BD (IC-415)</t>
  </si>
  <si>
    <t>45114913</t>
  </si>
  <si>
    <t>MOTOR NICHIBO HS5B 30:1 E2</t>
  </si>
  <si>
    <t>781057</t>
  </si>
  <si>
    <t>LC SEALED LEAD BATTERY</t>
  </si>
  <si>
    <t>17391</t>
  </si>
  <si>
    <t>FRONT INPUT GUIDE ASSEMBLY</t>
  </si>
  <si>
    <t>A63NPP0E00</t>
  </si>
  <si>
    <t>ACTUATOR /T</t>
  </si>
  <si>
    <t>A161701703</t>
  </si>
  <si>
    <t>SHAFT STOPPER</t>
  </si>
  <si>
    <t>55VA42120</t>
  </si>
  <si>
    <t>HDD(DUPLICATE/OUTSIDE JP)</t>
  </si>
  <si>
    <t>ADW8R70200</t>
  </si>
  <si>
    <t>BASE BOARD ASSY (BEFORE ACT9H02013)</t>
  </si>
  <si>
    <t>ACT9H02017</t>
  </si>
  <si>
    <t>MAIN FRAME ASSY/L</t>
  </si>
  <si>
    <t>ACF1PP0300</t>
  </si>
  <si>
    <t>MOTOR</t>
  </si>
  <si>
    <t>ACETPP1000</t>
  </si>
  <si>
    <t>PHOTOREFLECTOR (BEFORE A87RPP1400)</t>
  </si>
  <si>
    <t>AAMNPP0100</t>
  </si>
  <si>
    <t>FUSING DRIVE ASSY</t>
  </si>
  <si>
    <t>AA6RR70911</t>
  </si>
  <si>
    <t>AA2J561301</t>
  </si>
  <si>
    <t>PRESSURE GEAR /3 23/85T</t>
  </si>
  <si>
    <t>A9VE743000</t>
  </si>
  <si>
    <t>PAPER EXIT GUIDE /UPPER</t>
  </si>
  <si>
    <t>A93E890202</t>
  </si>
  <si>
    <t>SEAL</t>
  </si>
  <si>
    <t>A93E155100</t>
  </si>
  <si>
    <t>CASSETTE ASSY (BEFORE A92ER70422, A92ER70411, A92ER70400)</t>
  </si>
  <si>
    <t>A92ER70433</t>
  </si>
  <si>
    <t>A92E627600</t>
  </si>
  <si>
    <t>GUIDE PLATE /INSIDE</t>
  </si>
  <si>
    <t>A7PU700111</t>
  </si>
  <si>
    <t>SUB HOPPER ASSY (BEFORE A79JR70600)</t>
  </si>
  <si>
    <t>A79JR70611</t>
  </si>
  <si>
    <t>EXPOSURE RELAY HARNESS</t>
  </si>
  <si>
    <t>A799N14400</t>
  </si>
  <si>
    <t>OPE. UNIT LCD</t>
  </si>
  <si>
    <t>A799M75400</t>
  </si>
  <si>
    <t>A797893000</t>
  </si>
  <si>
    <t>BAND</t>
  </si>
  <si>
    <t>A797162000</t>
  </si>
  <si>
    <t>A796M20100</t>
  </si>
  <si>
    <t>HINGE /LEFT</t>
  </si>
  <si>
    <t>A782113702</t>
  </si>
  <si>
    <t>CLAMP MOTOR ASSY</t>
  </si>
  <si>
    <t>A729R70G00</t>
  </si>
  <si>
    <t>KM L BIZHUB BEZEL</t>
  </si>
  <si>
    <t>A63PPP0M00</t>
  </si>
  <si>
    <t>ARM /FRONT</t>
  </si>
  <si>
    <t>A5C1112800</t>
  </si>
  <si>
    <t>TRANSFER BELT UNIT (YIELD: 1,200K) (BIZHUB 654, 754)</t>
  </si>
  <si>
    <t>A55VR70011</t>
  </si>
  <si>
    <t>COLLECTION PIPE / 1 ASSY (BEFORE A50UR71100)</t>
  </si>
  <si>
    <t>A50UR71111</t>
  </si>
  <si>
    <t>CONVEYANCE DRIVE BOARD ASSY (BIZHUB PRESS C71HC) (BEFORE A50UH05002)</t>
  </si>
  <si>
    <t>A50UH05004</t>
  </si>
  <si>
    <t>NYA REINFORCE PLATE /1</t>
  </si>
  <si>
    <t>A50U830501</t>
  </si>
  <si>
    <t>REGULATING PLATE</t>
  </si>
  <si>
    <t>A50U799700</t>
  </si>
  <si>
    <t>INSULATING SHEET /2</t>
  </si>
  <si>
    <t>A50U763100</t>
  </si>
  <si>
    <t>(S)*GUIDE PLATE /B (BEFORE A50U758200, A50U747402)</t>
  </si>
  <si>
    <t>A50U758201</t>
  </si>
  <si>
    <t>PRESSURE GEAR /2 90T</t>
  </si>
  <si>
    <t>A50U742901</t>
  </si>
  <si>
    <t>COVER PART /A</t>
  </si>
  <si>
    <t>A50U738700</t>
  </si>
  <si>
    <t>(-)INSULATING SHEET /L</t>
  </si>
  <si>
    <t>A50U731501</t>
  </si>
  <si>
    <t>PRESSING SPRING /FRONT (NEW A50U718501)</t>
  </si>
  <si>
    <t>A50U718500</t>
  </si>
  <si>
    <t>PRESSURE LEVER /25</t>
  </si>
  <si>
    <t>A50U715300</t>
  </si>
  <si>
    <t>PRESSURE GEAR /M 18T</t>
  </si>
  <si>
    <t>A50U504400</t>
  </si>
  <si>
    <t>SLIDE SHAFT /2</t>
  </si>
  <si>
    <t>A4F3900300</t>
  </si>
  <si>
    <t>SLIDE SHAFT /1</t>
  </si>
  <si>
    <t>A4F3900200</t>
  </si>
  <si>
    <t>Base Panel /Lower Caulking (BEFORE 15BA-1640)</t>
  </si>
  <si>
    <t>A4EYR70J00</t>
  </si>
  <si>
    <t>SCAUTTERING PREVENTION BLOCK /FRONT ASSY</t>
  </si>
  <si>
    <t>A4EUR73H00</t>
  </si>
  <si>
    <t>SCAUTTERING PREVENTION BLOCK /REAR ASSY</t>
  </si>
  <si>
    <t>A4EUR73G00</t>
  </si>
  <si>
    <t>Guide Shaft</t>
  </si>
  <si>
    <t>A4EU704400</t>
  </si>
  <si>
    <t>DRIVE GEAR /2 40T</t>
  </si>
  <si>
    <t>A4EU238100</t>
  </si>
  <si>
    <t>HEAT SINK DUCT OUTSIDE</t>
  </si>
  <si>
    <t>A4EU110200</t>
  </si>
  <si>
    <t>COVER MAIN BODY</t>
  </si>
  <si>
    <t>A3GN162701</t>
  </si>
  <si>
    <t>PULLEY</t>
  </si>
  <si>
    <t>A3EPPP7D00</t>
  </si>
  <si>
    <t>GUIDE</t>
  </si>
  <si>
    <t>A3CK715000</t>
  </si>
  <si>
    <t>TORQUE LIMITER</t>
  </si>
  <si>
    <t>A3CK568701</t>
  </si>
  <si>
    <t>(-) SHEET</t>
  </si>
  <si>
    <t>A3CK281400</t>
  </si>
  <si>
    <t>A3CK281300</t>
  </si>
  <si>
    <t>WHITE SHEET</t>
  </si>
  <si>
    <t>A3CEPP1B03</t>
  </si>
  <si>
    <t>A2XM563501</t>
  </si>
  <si>
    <t>LEVER (BEFORE A1UD561100)</t>
  </si>
  <si>
    <t>A1UD561101</t>
  </si>
  <si>
    <t>DRIVE BALL BEARING</t>
  </si>
  <si>
    <t>A1RF529100</t>
  </si>
  <si>
    <t>A161403101</t>
  </si>
  <si>
    <t>GEAR 28T</t>
  </si>
  <si>
    <t>A161401200</t>
  </si>
  <si>
    <t>A161400100</t>
  </si>
  <si>
    <t>(-)READ COVER /LEFT</t>
  </si>
  <si>
    <t>A161170300</t>
  </si>
  <si>
    <t>A161161702</t>
  </si>
  <si>
    <t>PHOTOREFLECTOR</t>
  </si>
  <si>
    <t>A108M50000</t>
  </si>
  <si>
    <t>PHOTOINTERRUPTER</t>
  </si>
  <si>
    <t>A0VDM50200</t>
  </si>
  <si>
    <t>BRUSH MOTOR/1 (BEFORE A0H2M10100)</t>
  </si>
  <si>
    <t>A0H2M10102</t>
  </si>
  <si>
    <t>(-)LABEL /4</t>
  </si>
  <si>
    <t>A0G6945400</t>
  </si>
  <si>
    <t>CLEANING GEAR /4 33T</t>
  </si>
  <si>
    <t>A0G6532800</t>
  </si>
  <si>
    <t>DC BRUSHLESS MOTOR</t>
  </si>
  <si>
    <t>A0EDM10100</t>
  </si>
  <si>
    <t>FIXING DRIVE GEAR/M 22T (BEFORE A03U809300) (OBSOLETE)</t>
  </si>
  <si>
    <t>A03U809311</t>
  </si>
  <si>
    <t>SENSOR SLOT. 5MM GP1A173LCS5F (SAME AS  101-102822)</t>
  </si>
  <si>
    <t>960-117332</t>
  </si>
  <si>
    <t>GEAR COVER /REAR</t>
  </si>
  <si>
    <t>65AA42590</t>
  </si>
  <si>
    <t>GEAR COVER /FRONT</t>
  </si>
  <si>
    <t>65AA42580</t>
  </si>
  <si>
    <t>DRIVE CONNECTING GEAR/A 70T (BEFORE 56UA77640E, 56UA77640)</t>
  </si>
  <si>
    <t>56UA77640F</t>
  </si>
  <si>
    <t>BOTTOM PLATE OPEN/CLOSE SHAFT</t>
  </si>
  <si>
    <t>56UA47270</t>
  </si>
  <si>
    <t>PAPER STOPPER PLATE</t>
  </si>
  <si>
    <t>56UA40070</t>
  </si>
  <si>
    <t>MAIN BODY FIXING PLATE ASSY</t>
  </si>
  <si>
    <t>20AAR70100</t>
  </si>
  <si>
    <t>TIMING PULLEY</t>
  </si>
  <si>
    <t>102-109148</t>
  </si>
  <si>
    <t>ESPALDA JOGGER FINGER ASSY</t>
  </si>
  <si>
    <t>102-107303</t>
  </si>
  <si>
    <t>TYRE 30/38X6</t>
  </si>
  <si>
    <t>102-104204</t>
  </si>
  <si>
    <t>CAM</t>
  </si>
  <si>
    <t>102-103362</t>
  </si>
  <si>
    <t>4576536301</t>
  </si>
  <si>
    <t>4036534801</t>
  </si>
  <si>
    <t>SPACER DRM 4380X 6</t>
  </si>
  <si>
    <t>86150</t>
  </si>
  <si>
    <t>NYA THERMOSTAT</t>
  </si>
  <si>
    <t>SP00-0032</t>
  </si>
  <si>
    <t>WASTE TONER TRANSPORT ASSY</t>
  </si>
  <si>
    <t>AA2JR71600</t>
  </si>
  <si>
    <t>REVERSE ASSY</t>
  </si>
  <si>
    <t>A6WDPP0M00</t>
  </si>
  <si>
    <t>LOCK LEVER</t>
  </si>
  <si>
    <t>A3GN625000</t>
  </si>
  <si>
    <t>HOLD SIDE PLATE /FRONT</t>
  </si>
  <si>
    <t>A0G6500801</t>
  </si>
  <si>
    <t>INTERMEDIATE TRANSFER BELT</t>
  </si>
  <si>
    <t>A03U504200</t>
  </si>
  <si>
    <t>WIRE</t>
  </si>
  <si>
    <t>15AV15540</t>
  </si>
  <si>
    <t>LEVER /REAR</t>
  </si>
  <si>
    <t>A0ED501301</t>
  </si>
  <si>
    <t>A0VD624100</t>
  </si>
  <si>
    <t>STOPPER PLATE</t>
  </si>
  <si>
    <t>A50U622001</t>
  </si>
  <si>
    <t>A161551500</t>
  </si>
  <si>
    <t>SEAL (BEFORE A0ED363300)</t>
  </si>
  <si>
    <t>A0ED363312</t>
  </si>
  <si>
    <t>(-) GUIDE /1</t>
  </si>
  <si>
    <t>A3CK705301</t>
  </si>
  <si>
    <t>(-) SPRING</t>
  </si>
  <si>
    <t>A3CK568601</t>
  </si>
  <si>
    <t>POSITIONING CLAW /FRONT</t>
  </si>
  <si>
    <t>AD7E521600</t>
  </si>
  <si>
    <t>AA2J561300</t>
  </si>
  <si>
    <t>4030309101</t>
  </si>
  <si>
    <t>(-)SPACER /2</t>
  </si>
  <si>
    <t>A50U751301</t>
  </si>
  <si>
    <t>(-) PAPER EXIT ACTUATOR (DISCONTINUED BY BUS ON SEPTEMBER 19, 2023)</t>
  </si>
  <si>
    <t>A1RJ722501</t>
  </si>
  <si>
    <t>CLAW LOCK (R)</t>
  </si>
  <si>
    <t>40AA46261</t>
  </si>
  <si>
    <t>A3EPPP7C04</t>
  </si>
  <si>
    <t>POSITIONING CLAW /BACK ASSY</t>
  </si>
  <si>
    <t>AD7ER73500</t>
  </si>
  <si>
    <t>PAPER FEED GUIDE (BEFORE AA2J591100)</t>
  </si>
  <si>
    <t>AA7N590500</t>
  </si>
  <si>
    <t>TRANSFER DRIVE HARNESS</t>
  </si>
  <si>
    <t>A4EUN16400</t>
  </si>
  <si>
    <t>SHOULDER SCREW</t>
  </si>
  <si>
    <t>4643460501</t>
  </si>
  <si>
    <t>FIXING PLATE/1 CAULKING</t>
  </si>
  <si>
    <t>A9CEF95500</t>
  </si>
  <si>
    <t>SHEET</t>
  </si>
  <si>
    <t>A3GN627400</t>
  </si>
  <si>
    <t>A795713301</t>
  </si>
  <si>
    <t>COLLAR</t>
  </si>
  <si>
    <t>A93E725701</t>
  </si>
  <si>
    <t>IDLING GEAR /B 25T</t>
  </si>
  <si>
    <t>A4EU702000</t>
  </si>
  <si>
    <t>BOTTOM PLATE SUPPORT PART</t>
  </si>
  <si>
    <t>13GG10150E</t>
  </si>
  <si>
    <t>BELT 1196L</t>
  </si>
  <si>
    <t>A7AH280400</t>
  </si>
  <si>
    <t>CHARGING SEAL</t>
  </si>
  <si>
    <t>A50U462801</t>
  </si>
  <si>
    <t>DOCUMENT SEPARATE ROLLER ASSY</t>
  </si>
  <si>
    <t>D00227001</t>
  </si>
  <si>
    <t>HOLDER (BEFORE A92E621000)</t>
  </si>
  <si>
    <t>A92E621001</t>
  </si>
  <si>
    <t>CONVEYANCE ROLLER</t>
  </si>
  <si>
    <t>A795607000</t>
  </si>
  <si>
    <t>Idling Gear /4 32T</t>
  </si>
  <si>
    <t>A4EU848900</t>
  </si>
  <si>
    <t>READ COVER /RIGHT</t>
  </si>
  <si>
    <t>A161170400</t>
  </si>
  <si>
    <t>SWING GEAR /2 104T</t>
  </si>
  <si>
    <t>A50U713600</t>
  </si>
  <si>
    <t>A1UD594101</t>
  </si>
  <si>
    <t>A3GN622100</t>
  </si>
  <si>
    <t>FAN MOTOR</t>
  </si>
  <si>
    <t>A93EM10600</t>
  </si>
  <si>
    <t>ADF SEPARATION HOLDER ASSY</t>
  </si>
  <si>
    <t>D001R9001</t>
  </si>
  <si>
    <t>(-)FUSING COVER /1 (BEFORE A50U751000)</t>
  </si>
  <si>
    <t>A50U751003</t>
  </si>
  <si>
    <t>CONVEYANCE GUIDE /J</t>
  </si>
  <si>
    <t>A5AW862400</t>
  </si>
  <si>
    <t>CIS</t>
  </si>
  <si>
    <t>LT3308001</t>
  </si>
  <si>
    <t>102-104060</t>
  </si>
  <si>
    <t>TEMPERATURE SENSOR /3 ASSY</t>
  </si>
  <si>
    <t>AD7ER73300</t>
  </si>
  <si>
    <t>REGISTRATION MAIN BODY</t>
  </si>
  <si>
    <t>A4EU710100</t>
  </si>
  <si>
    <t>102-104062</t>
  </si>
  <si>
    <t>SENSOR SHUTTER</t>
  </si>
  <si>
    <t>AD7ER72000</t>
  </si>
  <si>
    <t>ROLLER ASSY.</t>
  </si>
  <si>
    <t>781014</t>
  </si>
  <si>
    <t>A795898300</t>
  </si>
  <si>
    <t>SEPARATING NEUTRALIZING PLATE ASSY</t>
  </si>
  <si>
    <t>AD7ER73100</t>
  </si>
  <si>
    <t>SUPPLY SHAFT /UPPER</t>
  </si>
  <si>
    <t>A799622100</t>
  </si>
  <si>
    <t>TEMPERATURE SENSOR /1</t>
  </si>
  <si>
    <t>A9VPM50100</t>
  </si>
  <si>
    <t>DRIVE GEAR /C 36T</t>
  </si>
  <si>
    <t>A50U752000</t>
  </si>
  <si>
    <t>STEPPING MOTOR</t>
  </si>
  <si>
    <t>A3CKM10300</t>
  </si>
  <si>
    <t>STEERING SENSOR ASSY</t>
  </si>
  <si>
    <t>AD7ER72300</t>
  </si>
  <si>
    <t>TEMPERATURE SENSOR /2</t>
  </si>
  <si>
    <t>A9VPM50200</t>
  </si>
  <si>
    <t>ROLLER</t>
  </si>
  <si>
    <t>A3CK701300</t>
  </si>
  <si>
    <t>DETECTING BOARD ADJUST ASSY</t>
  </si>
  <si>
    <t>A4EUR75E00</t>
  </si>
  <si>
    <t>WORM (BEFORE 15AN77200)</t>
  </si>
  <si>
    <t>15AN77201E</t>
  </si>
  <si>
    <t>UPPER SENSOR ARM ASSY</t>
  </si>
  <si>
    <t>AD7ER73800</t>
  </si>
  <si>
    <t>REAR FILTER</t>
  </si>
  <si>
    <t>ADY9R70300</t>
  </si>
  <si>
    <t>MAIN DRIVE ASSY (BEFORE A797R71100)</t>
  </si>
  <si>
    <t>A797R71111</t>
  </si>
  <si>
    <t>INTERFACE BOARD ASSY</t>
  </si>
  <si>
    <t>AD7DH01000</t>
  </si>
  <si>
    <t>HALOGEN HEATER</t>
  </si>
  <si>
    <t>AD7EM30000</t>
  </si>
  <si>
    <t>DUP REVERSE DRIVE ASSY</t>
  </si>
  <si>
    <t>A92ER70800</t>
  </si>
  <si>
    <t>SUB HOPPER ASSY (BEFORE A161R71111, A161R71000)</t>
  </si>
  <si>
    <t>A161R71122</t>
  </si>
  <si>
    <t>TONER COLLECTION ASSY</t>
  </si>
  <si>
    <t>AD7ER72100</t>
  </si>
  <si>
    <t>IDC COLOR REGISTRATION ASSY</t>
  </si>
  <si>
    <t>AD7ER70500</t>
  </si>
  <si>
    <t>TONER SUPPLY ASSY (BEFORE A799R70P00)</t>
  </si>
  <si>
    <t>A799R70P11</t>
  </si>
  <si>
    <t>IP-HDD PANEL ASSY (E)</t>
  </si>
  <si>
    <t>A4EUR76K00</t>
  </si>
  <si>
    <t>MANUAL FEED TRAY ASSY</t>
  </si>
  <si>
    <t>AAFHPP1S00</t>
  </si>
  <si>
    <t>LAMP (BEFORE A161M31014)</t>
  </si>
  <si>
    <t>A2X0M31000</t>
  </si>
  <si>
    <t>SLIDE RAIL</t>
  </si>
  <si>
    <t>A50U881500</t>
  </si>
  <si>
    <t>HDD (NOW A5C1M72H00)</t>
  </si>
  <si>
    <t>A7PUM72800</t>
  </si>
  <si>
    <t>2ND TRANSFER UNIT (MUST SHIP LTL)</t>
  </si>
  <si>
    <t>AD7ER70301</t>
  </si>
  <si>
    <t>CHARGING ROLLER ASSY</t>
  </si>
  <si>
    <t>A9VPR75800</t>
  </si>
  <si>
    <t>PAPER EXIT ASSY</t>
  </si>
  <si>
    <t>A79JR72533</t>
  </si>
  <si>
    <t>PAPER EXIT ASSY (BEFORE AA7NR72133)</t>
  </si>
  <si>
    <t>AA7NR72144</t>
  </si>
  <si>
    <t>PRINTER CONTROL/2 BOARD ASSEMBLY</t>
  </si>
  <si>
    <t>AD7EH07001</t>
  </si>
  <si>
    <t>CONTROL BOARD ASSY</t>
  </si>
  <si>
    <t>AD7FH01001</t>
  </si>
  <si>
    <t>(-)SEPARATE SPRING/UPPER</t>
  </si>
  <si>
    <t>56AA17121</t>
  </si>
  <si>
    <t xml:space="preserve">Partes </t>
  </si>
  <si>
    <t>(-)PULLING SPRING</t>
  </si>
  <si>
    <t>A00J587300</t>
  </si>
  <si>
    <t>Partes</t>
  </si>
  <si>
    <t>(-)ENTRANCE GUIDE SHEET</t>
  </si>
  <si>
    <t>15JK45610</t>
  </si>
  <si>
    <t>A92E629301</t>
  </si>
  <si>
    <t>(-)ROLL /1</t>
  </si>
  <si>
    <t>A00J619700</t>
  </si>
  <si>
    <t>LABEL JAM</t>
  </si>
  <si>
    <t>A0VD949100</t>
  </si>
  <si>
    <t>A0HU260401</t>
  </si>
  <si>
    <t>(-)LABEL IU</t>
  </si>
  <si>
    <t>A02E940300</t>
  </si>
  <si>
    <t>SPEAKER L</t>
  </si>
  <si>
    <t>AAFMPP1201</t>
  </si>
  <si>
    <t>WEB ASSY (BEFORE 4014303001) (NOW 55VAR76911)</t>
  </si>
  <si>
    <t>55VAR75600</t>
  </si>
  <si>
    <t>UV QUARTZ FOR UV DRYER UNIT EVO SERIES 820 X 110MM /  THICKNESS 3MM1 PART / MACHINE</t>
  </si>
  <si>
    <t>PRESSURE SPRING</t>
  </si>
  <si>
    <t>4038541202</t>
  </si>
  <si>
    <t>(-)NYA COMPRESSING COIL SPRING</t>
  </si>
  <si>
    <t>A0VD624800</t>
  </si>
  <si>
    <t>A3CEPP3M00</t>
  </si>
  <si>
    <t>LOCK SPRING</t>
  </si>
  <si>
    <t>RECEIVING PLATE</t>
  </si>
  <si>
    <t>A4EU258200</t>
  </si>
  <si>
    <t>PIN A</t>
  </si>
  <si>
    <t>56AA17461</t>
  </si>
  <si>
    <t>TORSION COIL SPRING</t>
  </si>
  <si>
    <t>A0VD707201</t>
  </si>
  <si>
    <t>GEAR 17T</t>
  </si>
  <si>
    <t>A4FJ819200</t>
  </si>
  <si>
    <t>NYA COMPRESSING COIL SPRING</t>
  </si>
  <si>
    <t>A1UD218501</t>
  </si>
  <si>
    <t>MOUNTING PLATE</t>
  </si>
  <si>
    <t>A4F3906900</t>
  </si>
  <si>
    <t>BRUSHLESS MOTOR (BEFORE A011M10000)</t>
  </si>
  <si>
    <t>A011M10001</t>
  </si>
  <si>
    <t>EXIT ROLL HOLDER 1 ASSY (BEFORE 40400326)</t>
  </si>
  <si>
    <t>4040R70600</t>
  </si>
  <si>
    <t>CLUTCH (SAME AS 14GR82010)</t>
  </si>
  <si>
    <t>FRICTION SHEET</t>
  </si>
  <si>
    <t>PRESSURE SPRING (BEFORE 111T46110)</t>
  </si>
  <si>
    <t>(-)SPRING</t>
  </si>
  <si>
    <t>15AV51441</t>
  </si>
  <si>
    <t>GUIDE (SAME AS 65JA42070)</t>
  </si>
  <si>
    <t>A108703700</t>
  </si>
  <si>
    <t>REVERSE/EXIT SPRING /FRONT</t>
  </si>
  <si>
    <t>A50U864300</t>
  </si>
  <si>
    <t>AA2J404600</t>
  </si>
  <si>
    <t>PROTECTION PART</t>
  </si>
  <si>
    <t>A79J821000</t>
  </si>
  <si>
    <t>PAPER EXIT BEARING /1 (BEFORE A00J232100)</t>
  </si>
  <si>
    <t>A00J232111</t>
  </si>
  <si>
    <t>BEARING</t>
  </si>
  <si>
    <t>A02E815200</t>
  </si>
  <si>
    <t>RESIST PRESSURE SPRING</t>
  </si>
  <si>
    <t>55VA46490</t>
  </si>
  <si>
    <t>FIXING UNIT (BEFORE A4EUR70Q11)</t>
  </si>
  <si>
    <t>A4EUR70Q22</t>
  </si>
  <si>
    <t>REVERSE/EXIT SPRING /REAR</t>
  </si>
  <si>
    <t>A50U864200</t>
  </si>
  <si>
    <t>(-) PRESSURE SPRING</t>
  </si>
  <si>
    <t>DUPLEX TAPE</t>
  </si>
  <si>
    <t>A50U887200</t>
  </si>
  <si>
    <t>ARM</t>
  </si>
  <si>
    <t>4036471201</t>
  </si>
  <si>
    <t>9J08210401</t>
  </si>
  <si>
    <t>(-) COVER</t>
  </si>
  <si>
    <t>A00J169100</t>
  </si>
  <si>
    <t>A0VD163500</t>
  </si>
  <si>
    <t>CUSHION</t>
  </si>
  <si>
    <t>A3CFPP1P00</t>
  </si>
  <si>
    <t>A2XM592200</t>
  </si>
  <si>
    <t>GEAR 18T</t>
  </si>
  <si>
    <t>A7AH891100</t>
  </si>
  <si>
    <t>MOTOR GEAR</t>
  </si>
  <si>
    <t>55VA77890</t>
  </si>
  <si>
    <t>(-)TORSION SPRING</t>
  </si>
  <si>
    <t>A00J566600</t>
  </si>
  <si>
    <t>CONVEYANCE GUIDE /2</t>
  </si>
  <si>
    <t>A50U880201</t>
  </si>
  <si>
    <t>SEALING CUSHION /RIGHT</t>
  </si>
  <si>
    <t>A50U161800</t>
  </si>
  <si>
    <t>978381113</t>
  </si>
  <si>
    <t>POWER SUPPLY SPRING /C</t>
  </si>
  <si>
    <t>A5AW502100</t>
  </si>
  <si>
    <t>PULLEY 18/64T</t>
  </si>
  <si>
    <t>A2XM631900</t>
  </si>
  <si>
    <t>TENSION SPRING</t>
  </si>
  <si>
    <t>4030312501</t>
  </si>
  <si>
    <t>(-) HOLDER</t>
  </si>
  <si>
    <t>A00J407500</t>
  </si>
  <si>
    <t>HOLDING SPRING /FRONT (BEFORE A4F3898501)</t>
  </si>
  <si>
    <t>A4F3898502</t>
  </si>
  <si>
    <t>NYA PULLING COIL SPRING</t>
  </si>
  <si>
    <t>A0ED635801</t>
  </si>
  <si>
    <t>ACTUATOR</t>
  </si>
  <si>
    <t>A7AH560800</t>
  </si>
  <si>
    <t>4040526001</t>
  </si>
  <si>
    <t>A3GN191401</t>
  </si>
  <si>
    <t>4004471004</t>
  </si>
  <si>
    <t>(-)PAPER EXIT DETECTING SPRING</t>
  </si>
  <si>
    <t>65AA53560</t>
  </si>
  <si>
    <t>V138040603</t>
  </si>
  <si>
    <t>RESIST PRESSING SPRING</t>
  </si>
  <si>
    <t>13QA41200</t>
  </si>
  <si>
    <t>PULLEY 117T</t>
  </si>
  <si>
    <t>A0ED275501</t>
  </si>
  <si>
    <t>A121893002</t>
  </si>
  <si>
    <t>DRIVE GEAR /4 19T</t>
  </si>
  <si>
    <t>A0G6367400</t>
  </si>
  <si>
    <t>(-) NYA LIFTING LEVER</t>
  </si>
  <si>
    <t>A00J592502</t>
  </si>
  <si>
    <t>DETECTION ACTUATOR/1</t>
  </si>
  <si>
    <t>A00J615901</t>
  </si>
  <si>
    <t>4537639500</t>
  </si>
  <si>
    <t>PAPER DETECTING ACTUATOR/B (OBSOLETE)</t>
  </si>
  <si>
    <t>56GA47820</t>
  </si>
  <si>
    <t>(-)NYA IDLER BEARING</t>
  </si>
  <si>
    <t>56UA44680</t>
  </si>
  <si>
    <t>GUIDE FILM (BEFORE A3EPPPF700)</t>
  </si>
  <si>
    <t>A87GPP0A00</t>
  </si>
  <si>
    <t>A0ED620200</t>
  </si>
  <si>
    <t>4537639400</t>
  </si>
  <si>
    <t>(-) GEAR</t>
  </si>
  <si>
    <t>A1UD212000</t>
  </si>
  <si>
    <t>GUIDE SHEET /7</t>
  </si>
  <si>
    <t>A04D701800</t>
  </si>
  <si>
    <t>(-) POWER SUPPLY COVER</t>
  </si>
  <si>
    <t>A1RF501600</t>
  </si>
  <si>
    <t>STOPPER PART</t>
  </si>
  <si>
    <t>A93E706300</t>
  </si>
  <si>
    <t>(-) SHAFT CF900/10/11,EP2080/3010/4000/</t>
  </si>
  <si>
    <t>1200521304</t>
  </si>
  <si>
    <t>SLIDE BEARING  (STX5)</t>
  </si>
  <si>
    <t>15AG45680</t>
  </si>
  <si>
    <t>9J07340401</t>
  </si>
  <si>
    <t>IDLER ROLL</t>
  </si>
  <si>
    <t>A93E275300</t>
  </si>
  <si>
    <t>LOCK PART</t>
  </si>
  <si>
    <t>A03X701300</t>
  </si>
  <si>
    <t>(-)GUIDE ROLL</t>
  </si>
  <si>
    <t>A03N101600</t>
  </si>
  <si>
    <t>A00J600701</t>
  </si>
  <si>
    <t>(-) OPEN/CLOSE SHAFT</t>
  </si>
  <si>
    <t>A00J164701</t>
  </si>
  <si>
    <t>SLIDE SHEET /1</t>
  </si>
  <si>
    <t>A0HT563100</t>
  </si>
  <si>
    <t>(-)HINGE SUPPORT PLATE UPPER</t>
  </si>
  <si>
    <t>56UA44250</t>
  </si>
  <si>
    <t>SEALING CUSHION /2</t>
  </si>
  <si>
    <t>A50U165600</t>
  </si>
  <si>
    <t>(-) LEVER</t>
  </si>
  <si>
    <t>A3CEPP3L00</t>
  </si>
  <si>
    <t>(-)LEVER SUPPORT BEARING</t>
  </si>
  <si>
    <t>56AA50800</t>
  </si>
  <si>
    <t>PAPER FEED POSITIONING PART</t>
  </si>
  <si>
    <t>65AA42670</t>
  </si>
  <si>
    <t>(-)STOPPER</t>
  </si>
  <si>
    <t>A143PP5301</t>
  </si>
  <si>
    <t>REGISTRATION GEAR /1 56T</t>
  </si>
  <si>
    <t>A50U713800</t>
  </si>
  <si>
    <t>ENTRANCE ACTUATOR /A (OBSOLETE) (DISCONTINUED)</t>
  </si>
  <si>
    <t>A03U730800</t>
  </si>
  <si>
    <t>POWER SUPPLY SPRING /B</t>
  </si>
  <si>
    <t>A5AW502002</t>
  </si>
  <si>
    <t>ROTATION KNOB (BEFORE A0G6346900)</t>
  </si>
  <si>
    <t>A0G6346901</t>
  </si>
  <si>
    <t>CLEANING PAD</t>
  </si>
  <si>
    <t>4038208406</t>
  </si>
  <si>
    <t>MOUNTING PLATE (SEE BULLETIN 7403)</t>
  </si>
  <si>
    <t>A0ED560900</t>
  </si>
  <si>
    <t>LEVER (BEFORE A3CFPP5H01, A3CFPP5H01)</t>
  </si>
  <si>
    <t>A3CFPP5H03</t>
  </si>
  <si>
    <t>(-)IDLER BEARING /2</t>
  </si>
  <si>
    <t>56UA886100</t>
  </si>
  <si>
    <t>SOLENOID SPRING</t>
  </si>
  <si>
    <t>13QE48350</t>
  </si>
  <si>
    <t>PAPER EXIT /3</t>
  </si>
  <si>
    <t>A50U892911</t>
  </si>
  <si>
    <t>LABEL</t>
  </si>
  <si>
    <t>A4F3941801</t>
  </si>
  <si>
    <t>SUPPORT PART /1</t>
  </si>
  <si>
    <t>A50U738201</t>
  </si>
  <si>
    <t>REINFORCE PART (OBSOLETE)</t>
  </si>
  <si>
    <t>A0ED579200</t>
  </si>
  <si>
    <t>REINFORCE PART</t>
  </si>
  <si>
    <t>A0ED579100</t>
  </si>
  <si>
    <t>A1UD210500</t>
  </si>
  <si>
    <t>MOUNTING PLATE/2</t>
  </si>
  <si>
    <t>A4F4890400</t>
  </si>
  <si>
    <t>MOUNTING PLATE/1</t>
  </si>
  <si>
    <t>A4F4890300</t>
  </si>
  <si>
    <t>(-) DRIVE GEAR P</t>
  </si>
  <si>
    <t>15BA77050</t>
  </si>
  <si>
    <t>13QE45430</t>
  </si>
  <si>
    <t>(-)TONER COLLECTING SEAL /2</t>
  </si>
  <si>
    <t>65AA24310</t>
  </si>
  <si>
    <t>A3EPPPBS00</t>
  </si>
  <si>
    <t>A93E363802</t>
  </si>
  <si>
    <t>A2X0584000</t>
  </si>
  <si>
    <t>A3EPPP7X01</t>
  </si>
  <si>
    <t>A2XM621100</t>
  </si>
  <si>
    <t>PROTECTION SHEET /A</t>
  </si>
  <si>
    <t>A4F3911300</t>
  </si>
  <si>
    <t>TRANSFER HOLDING RUBBER</t>
  </si>
  <si>
    <t>56AA17830</t>
  </si>
  <si>
    <t>ELECTRODE CLEANING JOINT (BEFORE 4024248001)</t>
  </si>
  <si>
    <t>56AA25150</t>
  </si>
  <si>
    <t>SENSOR MOUNTING PLATE S</t>
  </si>
  <si>
    <t>56UA40470</t>
  </si>
  <si>
    <t>STOPPER PIN</t>
  </si>
  <si>
    <t>(-) FILM</t>
  </si>
  <si>
    <t>A3CFPP6F00</t>
  </si>
  <si>
    <t>(-)MULTEMP PS-2 (8 OZ TUBE)</t>
  </si>
  <si>
    <t>00GR00060</t>
  </si>
  <si>
    <t>WIRING PART</t>
  </si>
  <si>
    <t>A161825400</t>
  </si>
  <si>
    <t>DEVELOPING AGITATING GEAR 23T</t>
  </si>
  <si>
    <t>57AA77770</t>
  </si>
  <si>
    <t>(S)REINFORCE PLATE /1</t>
  </si>
  <si>
    <t>A50U830500</t>
  </si>
  <si>
    <t>LOCK CLAW /REAR (BEFORE A00J573800)</t>
  </si>
  <si>
    <t>A00J573801</t>
  </si>
  <si>
    <t>DEVELOPING GEAR /MIDDLE 42T 27T</t>
  </si>
  <si>
    <t>A03U229900</t>
  </si>
  <si>
    <t>(-)BY-PASS FEED DRIVING GEAR /2</t>
  </si>
  <si>
    <t>65AA77730</t>
  </si>
  <si>
    <t>*IDLING GEAR /A 22T (BEFORE A50U752501)</t>
  </si>
  <si>
    <t>A50U757100</t>
  </si>
  <si>
    <t>FIXING SCREW (BEFORE 190040922E)</t>
  </si>
  <si>
    <t>190040921</t>
  </si>
  <si>
    <t>4537337201</t>
  </si>
  <si>
    <t>A108701800</t>
  </si>
  <si>
    <t>SWING STOPPER</t>
  </si>
  <si>
    <t>56UA54570</t>
  </si>
  <si>
    <t>A108266300</t>
  </si>
  <si>
    <t>BUSHING (BEFORE 4138324401) (SAME AS 14GR75010)</t>
  </si>
  <si>
    <t>4131300301</t>
  </si>
  <si>
    <t>HOLDING PART /UPPER</t>
  </si>
  <si>
    <t>A4F3896022</t>
  </si>
  <si>
    <t>MAGNET</t>
  </si>
  <si>
    <t>9J07160200</t>
  </si>
  <si>
    <t>9J04534301</t>
  </si>
  <si>
    <t>DETECTING PART</t>
  </si>
  <si>
    <t>A50U167601</t>
  </si>
  <si>
    <t>(-)REGIST PRESSING SPRING</t>
  </si>
  <si>
    <t>56UA46170</t>
  </si>
  <si>
    <t>A50U763400</t>
  </si>
  <si>
    <t>4030350401</t>
  </si>
  <si>
    <t>AUXILIARY SEAL/FRONT</t>
  </si>
  <si>
    <t>A50U377201</t>
  </si>
  <si>
    <t>ACTUATOR (7155)</t>
  </si>
  <si>
    <t>13QE48280</t>
  </si>
  <si>
    <t>PRESSURE GEAR /3 47T</t>
  </si>
  <si>
    <t>A50U521900</t>
  </si>
  <si>
    <t>CONDUCTIVE TAPE /4</t>
  </si>
  <si>
    <t>A50U887100</t>
  </si>
  <si>
    <t>MAIN BODY LOCK PLATE A</t>
  </si>
  <si>
    <t>56UA40160</t>
  </si>
  <si>
    <t>WIRE SUPPORT PLATE A</t>
  </si>
  <si>
    <t>56UAR79500</t>
  </si>
  <si>
    <t>GUIDE PART/FRONT</t>
  </si>
  <si>
    <t>A00J814600</t>
  </si>
  <si>
    <t>GEAR 16T</t>
  </si>
  <si>
    <t>A79J231300</t>
  </si>
  <si>
    <t>A00J897200</t>
  </si>
  <si>
    <t>(-)TORSION COIL SPRING</t>
  </si>
  <si>
    <t>A3EPPP7U01</t>
  </si>
  <si>
    <t>(-) LOCK HOLDER (BEFORE A2X0665102, A2X0665101, A2X0665100)</t>
  </si>
  <si>
    <t>A2X0665103</t>
  </si>
  <si>
    <t>(-)PAPER HOLDING PART 1</t>
  </si>
  <si>
    <t>65AA48360</t>
  </si>
  <si>
    <t>A9JT517700</t>
  </si>
  <si>
    <t>TRANSFER POWERING PLATE /FRONT (STX5)</t>
  </si>
  <si>
    <t>A50U510200</t>
  </si>
  <si>
    <t>DRIVE GEAR /9 16T</t>
  </si>
  <si>
    <t>A0G6367900</t>
  </si>
  <si>
    <t>HINGE /UPPER</t>
  </si>
  <si>
    <t>A8AW160511</t>
  </si>
  <si>
    <t>A161403000</t>
  </si>
  <si>
    <t>SUCTION PLATE</t>
  </si>
  <si>
    <t>A0G6162400</t>
  </si>
  <si>
    <t>PREOTECTION SHEET</t>
  </si>
  <si>
    <t>A50U810400</t>
  </si>
  <si>
    <t>(-)IDLER, CONVEYANCE (LEFT)</t>
  </si>
  <si>
    <t>25AA77720</t>
  </si>
  <si>
    <t>GUIDE PLATE</t>
  </si>
  <si>
    <t>4658300501</t>
  </si>
  <si>
    <t>A3CK568200</t>
  </si>
  <si>
    <t>A93E706400</t>
  </si>
  <si>
    <t>GEAR 23T</t>
  </si>
  <si>
    <t>A79K121900</t>
  </si>
  <si>
    <t>(-) PAWL</t>
  </si>
  <si>
    <t>4348305301</t>
  </si>
  <si>
    <t>LOCK CLAW /UPPER</t>
  </si>
  <si>
    <t>AA2J712100</t>
  </si>
  <si>
    <t>RELEASE LEVER (BEFORE A00J567300)</t>
  </si>
  <si>
    <t>A00J567311</t>
  </si>
  <si>
    <t>REGISTRATION WIRING 2</t>
  </si>
  <si>
    <t>56UA90620</t>
  </si>
  <si>
    <t>TEMP. SENSOR PS JIB/B</t>
  </si>
  <si>
    <t>55VAJG021</t>
  </si>
  <si>
    <t>AUXILIARY SEAL/REAR</t>
  </si>
  <si>
    <t>A50U377301</t>
  </si>
  <si>
    <t>HEAT SINK SEAL</t>
  </si>
  <si>
    <t>A4EU112000</t>
  </si>
  <si>
    <t>A00J705800</t>
  </si>
  <si>
    <t>A87HPP9200</t>
  </si>
  <si>
    <t>GEAR 24T/20T</t>
  </si>
  <si>
    <t>A79K228800</t>
  </si>
  <si>
    <t>IDLING PULLEY /2</t>
  </si>
  <si>
    <t>A0G6250700</t>
  </si>
  <si>
    <t>4030308301</t>
  </si>
  <si>
    <t>A3CFPP3800</t>
  </si>
  <si>
    <t>A3CFPP3500</t>
  </si>
  <si>
    <t>GEAR 33T</t>
  </si>
  <si>
    <t>A79K228101</t>
  </si>
  <si>
    <t>GEAR 29T</t>
  </si>
  <si>
    <t>4040254501</t>
  </si>
  <si>
    <t>GEAR 44T/24T</t>
  </si>
  <si>
    <t>A79K228001</t>
  </si>
  <si>
    <t>SEALING CUSHION /1</t>
  </si>
  <si>
    <t>A50U161700</t>
  </si>
  <si>
    <t>TONER SUPPLY GEAR /2 17/41T</t>
  </si>
  <si>
    <t>A799407800</t>
  </si>
  <si>
    <t>(S) LOCK CLAW</t>
  </si>
  <si>
    <t>A1RF703200</t>
  </si>
  <si>
    <t>NYA *SHAFT HOLDER G</t>
  </si>
  <si>
    <t>14QH75530</t>
  </si>
  <si>
    <t>REGISTRATION GEAR /2 48T</t>
  </si>
  <si>
    <t>A50U713900</t>
  </si>
  <si>
    <t>TONER PREVENTING COLLAR</t>
  </si>
  <si>
    <t>55VA55670</t>
  </si>
  <si>
    <t>ADU GUIDE SHEET/4</t>
  </si>
  <si>
    <t>57AA51570</t>
  </si>
  <si>
    <t>4537339601</t>
  </si>
  <si>
    <t>SEAL (BEFORE 27AE13810)</t>
  </si>
  <si>
    <t>4163523701</t>
  </si>
  <si>
    <t>GEAR 26T</t>
  </si>
  <si>
    <t>LOCK CLAW /LOWER</t>
  </si>
  <si>
    <t>AA2J811600</t>
  </si>
  <si>
    <t>A0WJ682600</t>
  </si>
  <si>
    <t>PAPER EXIT ROLL</t>
  </si>
  <si>
    <t>A4F3903000</t>
  </si>
  <si>
    <t>A87RPP1500</t>
  </si>
  <si>
    <t>TONER COLLECTING GEAR/5</t>
  </si>
  <si>
    <t>65AA77970</t>
  </si>
  <si>
    <t>GEAR 14/24T</t>
  </si>
  <si>
    <t>A00J593101</t>
  </si>
  <si>
    <t>(-)SLIDE GEAR/A</t>
  </si>
  <si>
    <t>129U77010</t>
  </si>
  <si>
    <t>PAWL (OBSOLETE) (DISCONTINUED)</t>
  </si>
  <si>
    <t>FRICTION PLATE</t>
  </si>
  <si>
    <t>A782561000</t>
  </si>
  <si>
    <t>RELEASE CAM /2</t>
  </si>
  <si>
    <t>A5AW821500</t>
  </si>
  <si>
    <t>PRESSING CAM</t>
  </si>
  <si>
    <t>A0G6508600</t>
  </si>
  <si>
    <t>(-)WIRE SUPPORT PLATE</t>
  </si>
  <si>
    <t>15BAR71900</t>
  </si>
  <si>
    <t>RECEIVING SHAFT</t>
  </si>
  <si>
    <t>A50U524100</t>
  </si>
  <si>
    <t>A3GN623100</t>
  </si>
  <si>
    <t>A87GPP1600</t>
  </si>
  <si>
    <t>A1UD210201</t>
  </si>
  <si>
    <t>PAPER FEED FEEDING BEARING (BEFORE 4014195301)</t>
  </si>
  <si>
    <t>55VA40260</t>
  </si>
  <si>
    <t>A1UE211000</t>
  </si>
  <si>
    <t>TRANSFER SUPPORT BLOCK / FRONT</t>
  </si>
  <si>
    <t>65AA22360</t>
  </si>
  <si>
    <t>POSITIONING PANEL /MIDDLE</t>
  </si>
  <si>
    <t>A4EU401900</t>
  </si>
  <si>
    <t>TONER CONVEYANCE GEAR</t>
  </si>
  <si>
    <t>56UA77440</t>
  </si>
  <si>
    <t>GEAR 55T (BEFORE A00J228100)</t>
  </si>
  <si>
    <t>A00J228111</t>
  </si>
  <si>
    <t>(-) IDLING GEAR Q 60T</t>
  </si>
  <si>
    <t>15BA77020</t>
  </si>
  <si>
    <t>PAPER FEED GUIDE /LOWER</t>
  </si>
  <si>
    <t>PAPER FEED HOLDER</t>
  </si>
  <si>
    <t>A00J560100</t>
  </si>
  <si>
    <t>(-)GEAR, DOUBLE FEED DRIVE (Z=14)</t>
  </si>
  <si>
    <t>55FA77080</t>
  </si>
  <si>
    <t>(-)AUXILIARY COLLAR</t>
  </si>
  <si>
    <t>A0GD216700</t>
  </si>
  <si>
    <t>*SEALING PAD /C</t>
  </si>
  <si>
    <t>A5AW511200</t>
  </si>
  <si>
    <t>(-)(S)MICRO-SWITCH</t>
  </si>
  <si>
    <t>9331220031</t>
  </si>
  <si>
    <t>FEEDING ROLLER/A</t>
  </si>
  <si>
    <t>55VA40130</t>
  </si>
  <si>
    <t>A1UE210700</t>
  </si>
  <si>
    <t>GEAR 36T</t>
  </si>
  <si>
    <t>A02E251800</t>
  </si>
  <si>
    <t>(-)GEAR 53T</t>
  </si>
  <si>
    <t>A4EU603300</t>
  </si>
  <si>
    <t>OPEN/CLOSE SPRING</t>
  </si>
  <si>
    <t>A9VE867900</t>
  </si>
  <si>
    <t>KNOB</t>
  </si>
  <si>
    <t>A4F3706200</t>
  </si>
  <si>
    <t>SPACERS</t>
  </si>
  <si>
    <t>U226-1463</t>
  </si>
  <si>
    <t>FUSING SEAL</t>
  </si>
  <si>
    <t>A50U764000</t>
  </si>
  <si>
    <t>GUIDE FILM (BEFORE A87RPP0101)</t>
  </si>
  <si>
    <t>A87RPP0102</t>
  </si>
  <si>
    <t>LIFTING ARM /1</t>
  </si>
  <si>
    <t>A50U738300</t>
  </si>
  <si>
    <t>IDLING SHAFT /2</t>
  </si>
  <si>
    <t>13QE48270</t>
  </si>
  <si>
    <t>CONTROL GEAR /1 21T</t>
  </si>
  <si>
    <t>A1RF249900</t>
  </si>
  <si>
    <t>REGISTRATION SPACER</t>
  </si>
  <si>
    <t>A0G6714700</t>
  </si>
  <si>
    <t>A161508400</t>
  </si>
  <si>
    <t>PRESSING SPRING /2</t>
  </si>
  <si>
    <t>A87K819500</t>
  </si>
  <si>
    <t>CLEANER IDLING GEAR (BEFORE 4014227601)</t>
  </si>
  <si>
    <t>55VA79220</t>
  </si>
  <si>
    <t>(-)BY-PASS FEED DRIVING GEAR /1</t>
  </si>
  <si>
    <t>65AA77720</t>
  </si>
  <si>
    <t>(-)IDLING SHAFT/1</t>
  </si>
  <si>
    <t>13QE48260</t>
  </si>
  <si>
    <t>PAPER EXIT AUXILIARY SHEET</t>
  </si>
  <si>
    <t>13QE45420</t>
  </si>
  <si>
    <t>PAPER EXIT SHAFT /A</t>
  </si>
  <si>
    <t>A50U752300</t>
  </si>
  <si>
    <t>FIXING RING</t>
  </si>
  <si>
    <t>A8JE746300</t>
  </si>
  <si>
    <t>GEAR 32T</t>
  </si>
  <si>
    <t>AAJU693200</t>
  </si>
  <si>
    <t>SEAL (BEFORE 27AE13760)</t>
  </si>
  <si>
    <t>4163522101</t>
  </si>
  <si>
    <t>A93E620701</t>
  </si>
  <si>
    <t>A3GN891200</t>
  </si>
  <si>
    <t>A92E627401</t>
  </si>
  <si>
    <t>INPUT GEAR /2 22T</t>
  </si>
  <si>
    <t>A4EU377000</t>
  </si>
  <si>
    <t>SEPARATE CLEANING ASSY 2 (BEFORE 56GA-2781)</t>
  </si>
  <si>
    <t>56GAR70600</t>
  </si>
  <si>
    <t>SPARK PREVENTING PLATE FRONT</t>
  </si>
  <si>
    <t>56UA25040</t>
  </si>
  <si>
    <t>REGULATING PLATE /L (BEFORE A161593101)</t>
  </si>
  <si>
    <t>A5C1593100</t>
  </si>
  <si>
    <t>INK TUBE BLACK (BY THE METER)</t>
  </si>
  <si>
    <t>MOTOR MOUNTING PLATE L</t>
  </si>
  <si>
    <t>56UA46570</t>
  </si>
  <si>
    <t>SUPPORT HOLDER</t>
  </si>
  <si>
    <t>A797604200</t>
  </si>
  <si>
    <t>A2X0171801</t>
  </si>
  <si>
    <t>TRANSFER CLEANING ASSY (BEFORE 56GA-2761)</t>
  </si>
  <si>
    <t>56GAR70400</t>
  </si>
  <si>
    <t>(-) HEATER HOLDER /LOWER</t>
  </si>
  <si>
    <t>A1RF745200</t>
  </si>
  <si>
    <t>REGULATING PLATE /R</t>
  </si>
  <si>
    <t>A5C1593200</t>
  </si>
  <si>
    <t>ACTUATOR (BEFORE A161561600)</t>
  </si>
  <si>
    <t>A161561601</t>
  </si>
  <si>
    <t>DUCT /1</t>
  </si>
  <si>
    <t>A1DU762401</t>
  </si>
  <si>
    <t>A3CFPP4400</t>
  </si>
  <si>
    <t>(-)TIMING BELT 67L</t>
  </si>
  <si>
    <t>A143563300</t>
  </si>
  <si>
    <t>GUIDE PLATE /FRONT</t>
  </si>
  <si>
    <t>A5C1811803</t>
  </si>
  <si>
    <t>(-)GUIDE BEARING/A</t>
  </si>
  <si>
    <t>129X48350</t>
  </si>
  <si>
    <t>A0HT562300</t>
  </si>
  <si>
    <t>MOUNTING SCREW</t>
  </si>
  <si>
    <t>A50U169602</t>
  </si>
  <si>
    <t>LEVER /1</t>
  </si>
  <si>
    <t>A782711901</t>
  </si>
  <si>
    <t>CONVEYANCE WIRING</t>
  </si>
  <si>
    <t>A161N10H01</t>
  </si>
  <si>
    <t>REGULATNG PART / S ASSY</t>
  </si>
  <si>
    <t>A4F3R72300</t>
  </si>
  <si>
    <t>(-) FIXING GUIDE</t>
  </si>
  <si>
    <t>A4F3897700</t>
  </si>
  <si>
    <t>SUPPORT PLATE</t>
  </si>
  <si>
    <t>A50U622400</t>
  </si>
  <si>
    <t>REINFORCE PLATE /R</t>
  </si>
  <si>
    <t>A0G6530701</t>
  </si>
  <si>
    <t>GUIDE COVER /RIGHT</t>
  </si>
  <si>
    <t>A0G6302700</t>
  </si>
  <si>
    <t>CONNECTING SHAFT ASSY (OBSOLETE) (DISCONTINUED)</t>
  </si>
  <si>
    <t>A21ER70000</t>
  </si>
  <si>
    <t>*SEALING PAD /E</t>
  </si>
  <si>
    <t>A5AW511600</t>
  </si>
  <si>
    <t>RELEASE LEVER</t>
  </si>
  <si>
    <t>A3EW625700</t>
  </si>
  <si>
    <t>(-) FIXING RELAY WIRING 2</t>
  </si>
  <si>
    <t>50GA90140</t>
  </si>
  <si>
    <t>SUPPORT SHOULDER SCREW</t>
  </si>
  <si>
    <t>A9JT539700</t>
  </si>
  <si>
    <t>A3EPPP7G00</t>
  </si>
  <si>
    <t>GUIDE SHAFT /FRONT</t>
  </si>
  <si>
    <t>A0G6732400</t>
  </si>
  <si>
    <t>A93E816402</t>
  </si>
  <si>
    <t>BRACKET</t>
  </si>
  <si>
    <t>4348305401</t>
  </si>
  <si>
    <t>AUXILIARY TRAY</t>
  </si>
  <si>
    <t>A161592200</t>
  </si>
  <si>
    <t>TONER SUPPLY GEAR /1 40T</t>
  </si>
  <si>
    <t>A799407400</t>
  </si>
  <si>
    <t>SUPPORT SHAFT /2</t>
  </si>
  <si>
    <t>A50U715600</t>
  </si>
  <si>
    <t>SUPPORT SHAFT A</t>
  </si>
  <si>
    <t>55VA40380</t>
  </si>
  <si>
    <t>REGISTRATION GUIDE /OUTSIDE</t>
  </si>
  <si>
    <t>A7AH702101</t>
  </si>
  <si>
    <t>PRESSING SPRING (SET OF 2) (BEFORE A50U520401)</t>
  </si>
  <si>
    <t>A85C526201</t>
  </si>
  <si>
    <t>(-)DRIVE GEAR /L 23T</t>
  </si>
  <si>
    <t>A0G6818800</t>
  </si>
  <si>
    <t>THERMOSTAT PS JIG/B</t>
  </si>
  <si>
    <t>55VAJG041</t>
  </si>
  <si>
    <t>GUIDE FILM</t>
  </si>
  <si>
    <t>A795705200</t>
  </si>
  <si>
    <t>SCREW GEAR RIGHT 26T</t>
  </si>
  <si>
    <t>57AA77800</t>
  </si>
  <si>
    <t>GUIDE PART /2</t>
  </si>
  <si>
    <t>A50U726611</t>
  </si>
  <si>
    <t>MAGNET CATCH</t>
  </si>
  <si>
    <t>07BA12352</t>
  </si>
  <si>
    <t>A72R890201</t>
  </si>
  <si>
    <t>SUPPORT SHAFT</t>
  </si>
  <si>
    <t>A161165602</t>
  </si>
  <si>
    <t>A2X0594500</t>
  </si>
  <si>
    <t>CARTRIDGE DRIVING PART</t>
  </si>
  <si>
    <t>55VE32080</t>
  </si>
  <si>
    <t>PAPER EXIT ROLLER /M</t>
  </si>
  <si>
    <t>A4F3905500</t>
  </si>
  <si>
    <t>A87RPP0X00</t>
  </si>
  <si>
    <t>FUSING COVER/1</t>
  </si>
  <si>
    <t>A50U722100</t>
  </si>
  <si>
    <t>(-) CONVEYANCE GEAR /1 31T</t>
  </si>
  <si>
    <t>A4EU377100</t>
  </si>
  <si>
    <t>THERMOSTAT PS JIG/A</t>
  </si>
  <si>
    <t>55VAJG031</t>
  </si>
  <si>
    <t>INSULATING SHEET /3</t>
  </si>
  <si>
    <t>A50U763211</t>
  </si>
  <si>
    <t>CONNECTOR (A) (BEFORE 4014158201)</t>
  </si>
  <si>
    <t>25AA40742</t>
  </si>
  <si>
    <t>ACTUATOR (BEFORE A3EPPP3401)</t>
  </si>
  <si>
    <t>A3EPPP3402</t>
  </si>
  <si>
    <t>STAY / B (BEFORE A03UR73500)</t>
  </si>
  <si>
    <t>A1DUR72000</t>
  </si>
  <si>
    <t>GEAR 24T</t>
  </si>
  <si>
    <t>A79J576400</t>
  </si>
  <si>
    <t>TIMING BELT 116L</t>
  </si>
  <si>
    <t>A79J898300</t>
  </si>
  <si>
    <t>(-)HOLD GUIDE</t>
  </si>
  <si>
    <t>A50U502801</t>
  </si>
  <si>
    <t>GEAR 14T/12T</t>
  </si>
  <si>
    <t>GEAR TONER CONVEYANCE (B)</t>
  </si>
  <si>
    <t>25SA77180</t>
  </si>
  <si>
    <t>DEVELOPING SHAFT HOLDER/A (BEFORE 4027102701)</t>
  </si>
  <si>
    <t>26TA30770</t>
  </si>
  <si>
    <t>SCREW GEAR</t>
  </si>
  <si>
    <t>55VA77960</t>
  </si>
  <si>
    <t>TIMIGN BELT 122L</t>
  </si>
  <si>
    <t>A108214100</t>
  </si>
  <si>
    <t>FIXING PAPER EXIT BEARING</t>
  </si>
  <si>
    <t>A50U761500</t>
  </si>
  <si>
    <t>FILTER PRESSING ASSY (BEFORE A1DUR71100) (OBSOLETE)</t>
  </si>
  <si>
    <t>A1DUR71111</t>
  </si>
  <si>
    <t>TIMING BELT 216L</t>
  </si>
  <si>
    <t>A79J898400</t>
  </si>
  <si>
    <t>(-)PULLEY, DRIVEN</t>
  </si>
  <si>
    <t>25AA41120</t>
  </si>
  <si>
    <t>IDLING GEAR /A 26T</t>
  </si>
  <si>
    <t>56UA408200</t>
  </si>
  <si>
    <t>SEPARATING HOLDER/LOWER</t>
  </si>
  <si>
    <t>A0G6749700</t>
  </si>
  <si>
    <t>POSITIONING CAM</t>
  </si>
  <si>
    <t>A1RF878401</t>
  </si>
  <si>
    <t>(-)DRIVE GEAR 67T</t>
  </si>
  <si>
    <t>A0G6217200</t>
  </si>
  <si>
    <t>PULLEY 16T</t>
  </si>
  <si>
    <t>A2X0713100</t>
  </si>
  <si>
    <t>COVER DOOR</t>
  </si>
  <si>
    <t>A161815100</t>
  </si>
  <si>
    <t>A93E814300</t>
  </si>
  <si>
    <t>(-) REGULATING PLATE /REAR</t>
  </si>
  <si>
    <t>A3CK560500</t>
  </si>
  <si>
    <t>PAPER EXIT DETECTING SHAFT</t>
  </si>
  <si>
    <t>A50U762100</t>
  </si>
  <si>
    <t>STICKING PART</t>
  </si>
  <si>
    <t>13QA17720</t>
  </si>
  <si>
    <t>BRAKE GEAR /1</t>
  </si>
  <si>
    <t>15BY700300</t>
  </si>
  <si>
    <t>INSULATING PART</t>
  </si>
  <si>
    <t>A7AH263000</t>
  </si>
  <si>
    <t>A3CFPP1C01</t>
  </si>
  <si>
    <t>PRESSING PART/1</t>
  </si>
  <si>
    <t>A4F3724500</t>
  </si>
  <si>
    <t>BALL BEARING (BEFORE 4024239101)</t>
  </si>
  <si>
    <t>466078030</t>
  </si>
  <si>
    <t>RELAY HARNESS /B</t>
  </si>
  <si>
    <t>A4EUN25300</t>
  </si>
  <si>
    <t>SCREW GEAR LEFT 23/26T</t>
  </si>
  <si>
    <t>57AA77790</t>
  </si>
  <si>
    <t>(-)PROTECTION COVER</t>
  </si>
  <si>
    <t>A0G6168101</t>
  </si>
  <si>
    <t>(-)DRIVE REGULATING GEAR A</t>
  </si>
  <si>
    <t>56UA77660</t>
  </si>
  <si>
    <t>WIRING COVER</t>
  </si>
  <si>
    <t>A795702000</t>
  </si>
  <si>
    <t>GUIDE PLATE /3</t>
  </si>
  <si>
    <t>A797812300</t>
  </si>
  <si>
    <t>NEUTRALIZING BRUSH /S</t>
  </si>
  <si>
    <t>A4F3905400</t>
  </si>
  <si>
    <t>9J06257401</t>
  </si>
  <si>
    <t>SENSOR BOARD</t>
  </si>
  <si>
    <t>ACF1PP1100</t>
  </si>
  <si>
    <t>AA2J563104</t>
  </si>
  <si>
    <t>GEAR 42T/24T</t>
  </si>
  <si>
    <t>A79K230501</t>
  </si>
  <si>
    <t>DRIVE GEAR /3 14/25T</t>
  </si>
  <si>
    <t>A50U800400</t>
  </si>
  <si>
    <t>ADJUSTING PLATE</t>
  </si>
  <si>
    <t>A0G6561300</t>
  </si>
  <si>
    <t>OPEN/CLOSE HANDLE (BEFORE A161811100)</t>
  </si>
  <si>
    <t>A5C1811101</t>
  </si>
  <si>
    <t>(-)ACTUATOR</t>
  </si>
  <si>
    <t>A0ED703800</t>
  </si>
  <si>
    <t>A161254700</t>
  </si>
  <si>
    <t>TAPE</t>
  </si>
  <si>
    <t>A7AH263100</t>
  </si>
  <si>
    <t>(-)PAPER FEED HOLDING PLATE X</t>
  </si>
  <si>
    <t>56UA40100</t>
  </si>
  <si>
    <t>OPERATION CASING</t>
  </si>
  <si>
    <t>A0G6168000</t>
  </si>
  <si>
    <t>RELEASE CAM /1</t>
  </si>
  <si>
    <t>A5AW821400</t>
  </si>
  <si>
    <t>HOLD SIDE PLATE /REAR</t>
  </si>
  <si>
    <t>A0G6500901</t>
  </si>
  <si>
    <t>POSITIONING PLATE /1</t>
  </si>
  <si>
    <t>A1DU762300</t>
  </si>
  <si>
    <t>(-)RACK</t>
  </si>
  <si>
    <t>A143PP6F01</t>
  </si>
  <si>
    <t>GEAR 14/50T</t>
  </si>
  <si>
    <t>A00J593300</t>
  </si>
  <si>
    <t>BUSHING (BEFORE 27AE75020)</t>
  </si>
  <si>
    <t>1164350901</t>
  </si>
  <si>
    <t>(-) CONVEYANCE DRIVE HARNESS /UPPER</t>
  </si>
  <si>
    <t>A161N12100</t>
  </si>
  <si>
    <t>TIMING BELT 231L</t>
  </si>
  <si>
    <t>A161891401</t>
  </si>
  <si>
    <t>TRANSFER SEPARATE BLOCK /REAR</t>
  </si>
  <si>
    <t>56UA-2870</t>
  </si>
  <si>
    <t>NEUTRALIZING BRUSH /B</t>
  </si>
  <si>
    <t>56UA54160</t>
  </si>
  <si>
    <t>HINGE (BEFORE A0HFPP4300)</t>
  </si>
  <si>
    <t>A0HFPP4302</t>
  </si>
  <si>
    <t>CLEANING BELT /1 120L</t>
  </si>
  <si>
    <t>A4EU251000</t>
  </si>
  <si>
    <t>A0ED627500</t>
  </si>
  <si>
    <t>TONER SUPPLY GEAR /B 50T</t>
  </si>
  <si>
    <t>A799404800</t>
  </si>
  <si>
    <t>65AA42610</t>
  </si>
  <si>
    <t>DUST PROOF FIRTER /2 ASSY (BEFORE A1DUR70700)</t>
  </si>
  <si>
    <t>A1DUR70711</t>
  </si>
  <si>
    <t>A57W602600</t>
  </si>
  <si>
    <t>A3EPPP7V01</t>
  </si>
  <si>
    <t>STOPPER DOOR</t>
  </si>
  <si>
    <t>A00J573601</t>
  </si>
  <si>
    <t>GUIDE SHAFT</t>
  </si>
  <si>
    <t>A8AW160700</t>
  </si>
  <si>
    <t>COVER /REAR (SAME AS A50U733103)</t>
  </si>
  <si>
    <t>A50U733101</t>
  </si>
  <si>
    <t>CAUTION LABEL</t>
  </si>
  <si>
    <t>A9VE942700</t>
  </si>
  <si>
    <t>ENTRANCE GUIDE PLATE FRONT</t>
  </si>
  <si>
    <t>15BA40210</t>
  </si>
  <si>
    <t>LOCK ACTUATOR</t>
  </si>
  <si>
    <t>A799815200</t>
  </si>
  <si>
    <t>DRIVE COVER</t>
  </si>
  <si>
    <t>A799361200</t>
  </si>
  <si>
    <t>SCATTER PREVENTING PAD /3</t>
  </si>
  <si>
    <t>A1DU550200</t>
  </si>
  <si>
    <t>EXTERNAL LOCK PLATE</t>
  </si>
  <si>
    <t>56AA12241</t>
  </si>
  <si>
    <t>ROLLER MOUNTING PLATE LOWER</t>
  </si>
  <si>
    <t>56UA44320</t>
  </si>
  <si>
    <t>TEMPERATURE SENSOR/2 (SAME AS 56AA88030)</t>
  </si>
  <si>
    <t>56AA88040</t>
  </si>
  <si>
    <t>GUIDE PART</t>
  </si>
  <si>
    <t>A57W604800</t>
  </si>
  <si>
    <t>(-)WIRE FULCRUM PLATE C ASSY</t>
  </si>
  <si>
    <t>20AAR70300</t>
  </si>
  <si>
    <t>STOPPER PART (BEFORE 13QE45470)</t>
  </si>
  <si>
    <t>A1TV701000</t>
  </si>
  <si>
    <t>FIXING PLATE /9</t>
  </si>
  <si>
    <t>A4EU813400</t>
  </si>
  <si>
    <t>MOUNTING PLATE /4</t>
  </si>
  <si>
    <t>A161825102</t>
  </si>
  <si>
    <t>REINFORCE PLATE</t>
  </si>
  <si>
    <t>A799165601</t>
  </si>
  <si>
    <t>(-)BLADE SEAL /A</t>
  </si>
  <si>
    <t>56UA55230</t>
  </si>
  <si>
    <t>(-)BY-PASS FEED UP/DOWN RACK</t>
  </si>
  <si>
    <t>65AA42320</t>
  </si>
  <si>
    <t>TRANSFER SUPPORT BLOCK /REAR</t>
  </si>
  <si>
    <t>65AA22370E</t>
  </si>
  <si>
    <t>CLEANING BUSHING (BEFORE 55VA55400)</t>
  </si>
  <si>
    <t>A9JT536500</t>
  </si>
  <si>
    <t>GUIDE COVER /LEFT</t>
  </si>
  <si>
    <t>A0G6302800</t>
  </si>
  <si>
    <t>HEATER STAY /REAR</t>
  </si>
  <si>
    <t>A0G6746000</t>
  </si>
  <si>
    <t>JOINT</t>
  </si>
  <si>
    <t>15AV15310</t>
  </si>
  <si>
    <t>(-)RELEASE GEAR /1 36T</t>
  </si>
  <si>
    <t>A55C719500</t>
  </si>
  <si>
    <t>DOUBLE FEED PV ROLLER (BEFORE 56AA-4750)</t>
  </si>
  <si>
    <t>56AAR72500</t>
  </si>
  <si>
    <t>(-) SHAFT</t>
  </si>
  <si>
    <t>9J07330201</t>
  </si>
  <si>
    <t>(-)GEAR 38/40T</t>
  </si>
  <si>
    <t>A0VD890800</t>
  </si>
  <si>
    <t>GEAR, TONER SUPPLY (F) (Z=28)</t>
  </si>
  <si>
    <t>40AA77660</t>
  </si>
  <si>
    <t>HARNESS /PAPER FEED</t>
  </si>
  <si>
    <t>A7PUN10401</t>
  </si>
  <si>
    <t>(-)TONER SUPPLY GEAR /A 22/55T</t>
  </si>
  <si>
    <t>A1RF403400</t>
  </si>
  <si>
    <t>PAPER FEED FEEDING SHAFT ASSY</t>
  </si>
  <si>
    <t>A1DUR75200</t>
  </si>
  <si>
    <t>PWB ASSEMBLY (MCMB)</t>
  </si>
  <si>
    <t>A3GNH00500</t>
  </si>
  <si>
    <t>COVER /2</t>
  </si>
  <si>
    <t>A799163600</t>
  </si>
  <si>
    <t>PAPER CON ROLLER ASSY (BEFORE 56AA-4690)</t>
  </si>
  <si>
    <t>56AAR72400</t>
  </si>
  <si>
    <t>SUPPORT PART /A</t>
  </si>
  <si>
    <t>A50U738500</t>
  </si>
  <si>
    <t>GUIDE PLATE (NOW A50U817603)</t>
  </si>
  <si>
    <t>A50U817601</t>
  </si>
  <si>
    <t>INK PIPE 12X10</t>
  </si>
  <si>
    <t>FIXING CLAW (SAME AS 50GA722700) (SE SURTE POR PIEZA)</t>
  </si>
  <si>
    <t>50GA722711</t>
  </si>
  <si>
    <t>SEPARATOR PAD ASSY (BEFORE A01HR70400)</t>
  </si>
  <si>
    <t>A01HR70411</t>
  </si>
  <si>
    <t>INSULATING PLATE /FRONT</t>
  </si>
  <si>
    <t>A50U788900</t>
  </si>
  <si>
    <t>PAPER FEED REVERSING GEAR</t>
  </si>
  <si>
    <t>55VA79020</t>
  </si>
  <si>
    <t>A3GN161701</t>
  </si>
  <si>
    <t>(-)ROCKING CAM</t>
  </si>
  <si>
    <t>65AA24120</t>
  </si>
  <si>
    <t>UP/DOWN WIRE /LEFT</t>
  </si>
  <si>
    <t>A0GD641200</t>
  </si>
  <si>
    <t>GEAR REGULATING PAD</t>
  </si>
  <si>
    <t>65AA42640</t>
  </si>
  <si>
    <t>FLEXIBLE BLACK PIPE INT 4MM EXT 6MM/FACT</t>
  </si>
  <si>
    <t>9474A</t>
  </si>
  <si>
    <t>LENS</t>
  </si>
  <si>
    <t>A3GN161800</t>
  </si>
  <si>
    <t>SHAFT HOLDER</t>
  </si>
  <si>
    <t>55GA75031</t>
  </si>
  <si>
    <t>A3CK702400</t>
  </si>
  <si>
    <t>(-)CONNECTING COVER</t>
  </si>
  <si>
    <t>65AA24130</t>
  </si>
  <si>
    <t># GUIDE</t>
  </si>
  <si>
    <t>A87GPP0900</t>
  </si>
  <si>
    <t>FLATCABLE /25 (OBSOLETE)</t>
  </si>
  <si>
    <t>A161N11901</t>
  </si>
  <si>
    <t>DRIVE GEAR /4 34T</t>
  </si>
  <si>
    <t>A1RJ825100</t>
  </si>
  <si>
    <t>ROLLER REVERSING</t>
  </si>
  <si>
    <t>50BA40220</t>
  </si>
  <si>
    <t>ADU DRIVE HARNESS /10</t>
  </si>
  <si>
    <t>A4EUN21600</t>
  </si>
  <si>
    <t>A7AH893102</t>
  </si>
  <si>
    <t>POWER SUPPLY BLOCK / A ASSY</t>
  </si>
  <si>
    <t>A1DUR73500</t>
  </si>
  <si>
    <t>A87HPPBP00</t>
  </si>
  <si>
    <t>A7AH604204</t>
  </si>
  <si>
    <t>FIXING PAPER EXIT LEVER</t>
  </si>
  <si>
    <t>65AA53991</t>
  </si>
  <si>
    <t>(-)PAPER FEED SHAFT</t>
  </si>
  <si>
    <t>A3CK569200</t>
  </si>
  <si>
    <t>DRIVE GEAR /7 29T</t>
  </si>
  <si>
    <t>A50U800800</t>
  </si>
  <si>
    <t>A2X0574301</t>
  </si>
  <si>
    <t>(-)CLEANER DRIVING PULLEY</t>
  </si>
  <si>
    <t>56GA76600</t>
  </si>
  <si>
    <t>DRIVE GEAR /1 28T</t>
  </si>
  <si>
    <t>A50U714300</t>
  </si>
  <si>
    <t>65AA42680</t>
  </si>
  <si>
    <t>9J08M10300</t>
  </si>
  <si>
    <t>SLEEVE</t>
  </si>
  <si>
    <t>A02E563600</t>
  </si>
  <si>
    <t>SIDE SEALING/R ASSY</t>
  </si>
  <si>
    <t>A4EUR75M00</t>
  </si>
  <si>
    <t>A50U517000</t>
  </si>
  <si>
    <t>(-)GUIDE BEARING/B</t>
  </si>
  <si>
    <t>129X48360</t>
  </si>
  <si>
    <t>BEARING, DEVELOPING (BEFORE 4024242301)</t>
  </si>
  <si>
    <t>55WA30010</t>
  </si>
  <si>
    <t>COOLING DUCT /MIDDLE</t>
  </si>
  <si>
    <t>A0G6514200</t>
  </si>
  <si>
    <t>OPEN/CLOSE LEVER</t>
  </si>
  <si>
    <t>AAMP700800</t>
  </si>
  <si>
    <t>A02E561300</t>
  </si>
  <si>
    <t>DRIVE GEAR /5 14T</t>
  </si>
  <si>
    <t>A1RJ825800</t>
  </si>
  <si>
    <t>DRIVE GEAR /2 25T</t>
  </si>
  <si>
    <t>A4FC702300</t>
  </si>
  <si>
    <t>A5C1811700</t>
  </si>
  <si>
    <t>OPERATION LABEL/A</t>
  </si>
  <si>
    <t>A0G6947300</t>
  </si>
  <si>
    <t>PWB ASSEMBLY</t>
  </si>
  <si>
    <t>ACETPP2400</t>
  </si>
  <si>
    <t>LOCK PLATE</t>
  </si>
  <si>
    <t>A161811001</t>
  </si>
  <si>
    <t>SENSOR MOUNTING PART/2</t>
  </si>
  <si>
    <t>56QA51271</t>
  </si>
  <si>
    <t>PROTECTION COVER /FRONT</t>
  </si>
  <si>
    <t>A782290402</t>
  </si>
  <si>
    <t>PAPER FEED WIRING /REAR</t>
  </si>
  <si>
    <t>A161N10N01</t>
  </si>
  <si>
    <t>PFU ADJUSTING PLATE</t>
  </si>
  <si>
    <t>15BA10340E</t>
  </si>
  <si>
    <t>STAY /1</t>
  </si>
  <si>
    <t>A50U723812</t>
  </si>
  <si>
    <t>BY-PASS FEED DRIVING SHAFT /UPPER</t>
  </si>
  <si>
    <t>A03U602000</t>
  </si>
  <si>
    <t>POSITIONING PLATE</t>
  </si>
  <si>
    <t>A50U622101</t>
  </si>
  <si>
    <t>(-) ARM /FRONT</t>
  </si>
  <si>
    <t>A0P0710600</t>
  </si>
  <si>
    <t>(-)RELEASE LEVER</t>
  </si>
  <si>
    <t>A2X0171901</t>
  </si>
  <si>
    <t>SUPPORT PART</t>
  </si>
  <si>
    <t>A4F3909000</t>
  </si>
  <si>
    <t>A4F3704200</t>
  </si>
  <si>
    <t>9J06210100</t>
  </si>
  <si>
    <t>A143PP0U00</t>
  </si>
  <si>
    <t>DELIVERY ROLLER ASSY</t>
  </si>
  <si>
    <t>13QA-4140</t>
  </si>
  <si>
    <t>GEAR 22T</t>
  </si>
  <si>
    <t>A93E220300</t>
  </si>
  <si>
    <t>A3GN702900</t>
  </si>
  <si>
    <t>A782890000</t>
  </si>
  <si>
    <t>A3CFPP1D00</t>
  </si>
  <si>
    <t>PAPER FEED SPRING</t>
  </si>
  <si>
    <t>A79A604900</t>
  </si>
  <si>
    <t>A161771000</t>
  </si>
  <si>
    <t>PRESSURE SPRING VD-1201 PART PER FEEDER MODULE</t>
  </si>
  <si>
    <t>KP35927</t>
  </si>
  <si>
    <t>SLIDE SHAFT HOLDER</t>
  </si>
  <si>
    <t>56GA76030</t>
  </si>
  <si>
    <t>GEAR 71T</t>
  </si>
  <si>
    <t>A93E220401</t>
  </si>
  <si>
    <t>A93E890300</t>
  </si>
  <si>
    <t>FRICTION SHEET ASSY</t>
  </si>
  <si>
    <t>A143PP0000</t>
  </si>
  <si>
    <t>REGISTRATION ROLLER /LOWER</t>
  </si>
  <si>
    <t>56UA46030F</t>
  </si>
  <si>
    <t>PAPER EXIT GUIDE</t>
  </si>
  <si>
    <t>A92E893600</t>
  </si>
  <si>
    <t>(-)PAPER FEED GEAR /2</t>
  </si>
  <si>
    <t>65AA77540</t>
  </si>
  <si>
    <t>SEE BULLETIN 7136 DRIVE UP/DOWN BD</t>
  </si>
  <si>
    <t>56UA-4321E</t>
  </si>
  <si>
    <t>ROLLER PICKUP MP</t>
  </si>
  <si>
    <t>DC23563050</t>
  </si>
  <si>
    <t>DRIVE SHAFT /D</t>
  </si>
  <si>
    <t>A50U406400</t>
  </si>
  <si>
    <t>A7AH703401</t>
  </si>
  <si>
    <t>BY-PASS FEED UP/DOWN PINION</t>
  </si>
  <si>
    <t>65AA42330</t>
  </si>
  <si>
    <t>A87GPP0800</t>
  </si>
  <si>
    <t>DRIVE GEAR /4 74T</t>
  </si>
  <si>
    <t>A50U743800</t>
  </si>
  <si>
    <t>DEVELOPING SHAFT HOLDER/B</t>
  </si>
  <si>
    <t>56GA30290</t>
  </si>
  <si>
    <t>A00J745412</t>
  </si>
  <si>
    <t>PAPER EXIT GUIDE PART</t>
  </si>
  <si>
    <t>A04D890700</t>
  </si>
  <si>
    <t>AA2J169600</t>
  </si>
  <si>
    <t>IDLING GEAR/C (OBSOLETE)</t>
  </si>
  <si>
    <t>55VA77931</t>
  </si>
  <si>
    <t>A3EPPP5N01</t>
  </si>
  <si>
    <t>A3CFPP4Q00</t>
  </si>
  <si>
    <t>(-)CHAGING CLEANING PART ASSY</t>
  </si>
  <si>
    <t>A1DUR71200</t>
  </si>
  <si>
    <t>BELT 103L</t>
  </si>
  <si>
    <t>A2XM632000</t>
  </si>
  <si>
    <t>ENTRANCE GUIDE PLATE REAR</t>
  </si>
  <si>
    <t>15BA40220</t>
  </si>
  <si>
    <t>CLEANING SHEET ASSY</t>
  </si>
  <si>
    <t>A4EUR73D00</t>
  </si>
  <si>
    <t>PRESSING PEDESTAL /FRONT</t>
  </si>
  <si>
    <t>A50U440301</t>
  </si>
  <si>
    <t>PAPER FEED GUIDE (BEFORE A7AH568413, A7AH568402)</t>
  </si>
  <si>
    <t>A7AH568414</t>
  </si>
  <si>
    <t>(-)DRIVE UP/DOWN WIRE /A</t>
  </si>
  <si>
    <t>20AA15120</t>
  </si>
  <si>
    <t>LABEL HI-TEMP CAUTION/JAM</t>
  </si>
  <si>
    <t>A3GN948300</t>
  </si>
  <si>
    <t>A00J595600</t>
  </si>
  <si>
    <t>ENTRANCE GUIDE PART ASSY</t>
  </si>
  <si>
    <t>15ANR70500</t>
  </si>
  <si>
    <t>DRIVE GEAR /5 36T</t>
  </si>
  <si>
    <t>A7X5721100</t>
  </si>
  <si>
    <t>PAPER FEED PULLEY</t>
  </si>
  <si>
    <t>A4EU239000</t>
  </si>
  <si>
    <t>ADU SOLENOID ASSY</t>
  </si>
  <si>
    <t>A1RFR74111</t>
  </si>
  <si>
    <t>MAIN BODY FIXING PLATE /2 ASSY</t>
  </si>
  <si>
    <t>A8K4R70100</t>
  </si>
  <si>
    <t>COVER /FRONT</t>
  </si>
  <si>
    <t>A50U733001</t>
  </si>
  <si>
    <t>4030251601</t>
  </si>
  <si>
    <t>PAPER FEED TRAY MOUNTING HINGE /REAR (BEFORE 65AA42510E)</t>
  </si>
  <si>
    <t>65AA42510F</t>
  </si>
  <si>
    <t>DRIVE BELT 228L</t>
  </si>
  <si>
    <t>A4EU239200</t>
  </si>
  <si>
    <t>A0GE703900</t>
  </si>
  <si>
    <t>DRIVE GEAR /3 36/74T</t>
  </si>
  <si>
    <t>A50U743700</t>
  </si>
  <si>
    <t>(-)SIDE GUIDE PINION</t>
  </si>
  <si>
    <t>65AA42620</t>
  </si>
  <si>
    <t>A92E161200</t>
  </si>
  <si>
    <t>(-) DRIVE CONNECTING GEAR 1</t>
  </si>
  <si>
    <t>15AG77020</t>
  </si>
  <si>
    <t>(-)CLUTCH SHAFT E</t>
  </si>
  <si>
    <t>15BA15170</t>
  </si>
  <si>
    <t>(-)COLLECTING PIPE /8 (OBSOLETE)</t>
  </si>
  <si>
    <t>65AA24220</t>
  </si>
  <si>
    <t>TRANSFER SIDE PLATE / FRONT ASSY</t>
  </si>
  <si>
    <t>A50UR71R11</t>
  </si>
  <si>
    <t>HB DAMPER /40 (BEFORE A0Y5M90100)</t>
  </si>
  <si>
    <t>A0Y5M90101</t>
  </si>
  <si>
    <t>ROLLER (SAME AS 65JA42690)</t>
  </si>
  <si>
    <t>A93E814100</t>
  </si>
  <si>
    <t>PAPER FEED GEAR /5 47/60T</t>
  </si>
  <si>
    <t>A50U252500</t>
  </si>
  <si>
    <t>REGISTRATION CLEANER ASSY</t>
  </si>
  <si>
    <t>50GA-3820</t>
  </si>
  <si>
    <t>MAT</t>
  </si>
  <si>
    <t>A0HU100800</t>
  </si>
  <si>
    <t>FUSING SEAL /2</t>
  </si>
  <si>
    <t>A1DU762600</t>
  </si>
  <si>
    <t>A02E594700</t>
  </si>
  <si>
    <t>FIXING PLATE SPRING</t>
  </si>
  <si>
    <t>A0G6302500</t>
  </si>
  <si>
    <t>GUIDE PLATE /UPPER</t>
  </si>
  <si>
    <t>A4EU700600</t>
  </si>
  <si>
    <t>A93E814001</t>
  </si>
  <si>
    <t>(-)MULTI-FEED PREVENTING PLATE</t>
  </si>
  <si>
    <t>65AA42790</t>
  </si>
  <si>
    <t>GUIDE PLATE /2</t>
  </si>
  <si>
    <t>(-) SPONGE (BEFORE A143PP2B01)</t>
  </si>
  <si>
    <t>A143PP2B02</t>
  </si>
  <si>
    <t>GUIDE PLATE /B</t>
  </si>
  <si>
    <t>A50U860202</t>
  </si>
  <si>
    <t>(-)CONNECTING GEAR 15T</t>
  </si>
  <si>
    <t>A0G6357500</t>
  </si>
  <si>
    <t>FRAME</t>
  </si>
  <si>
    <t>A92E590403</t>
  </si>
  <si>
    <t>ADU CONTROL HARNESS /2</t>
  </si>
  <si>
    <t>A50UN18801</t>
  </si>
  <si>
    <t>PFU UP/DOWN WIRE/A (BEFORE 15BA40600)</t>
  </si>
  <si>
    <t>15BA40601E</t>
  </si>
  <si>
    <t>MAIN FIXED PIN</t>
  </si>
  <si>
    <t>15JS10130</t>
  </si>
  <si>
    <t>PAPER FEED LOCK ASSY</t>
  </si>
  <si>
    <t>56UAR74000</t>
  </si>
  <si>
    <t>OPEN / CLOSE GUIDE</t>
  </si>
  <si>
    <t>A93E810502</t>
  </si>
  <si>
    <t>SWING SHAFT/3</t>
  </si>
  <si>
    <t>56UA54580</t>
  </si>
  <si>
    <t>ROLLER (BEFORE A3CFPP1F00)</t>
  </si>
  <si>
    <t>A3CFPP1F01</t>
  </si>
  <si>
    <t>GUIDE LEVER (BEFORE A161890401, A5C1890400)</t>
  </si>
  <si>
    <t>A5C1890401</t>
  </si>
  <si>
    <t>DRIVE GEAR /6 14/25T</t>
  </si>
  <si>
    <t>A50U800700</t>
  </si>
  <si>
    <t>PAPER FEED WIRING /1</t>
  </si>
  <si>
    <t>AAJUN10000</t>
  </si>
  <si>
    <t>HEAT SINK DUCT /UPPER</t>
  </si>
  <si>
    <t>A4EU111900</t>
  </si>
  <si>
    <t>(-)COLLECTION GEAR /A 16T</t>
  </si>
  <si>
    <t>A0G6521400</t>
  </si>
  <si>
    <t>PAPER FEED GUIDE (BEFORE A7AH578401)</t>
  </si>
  <si>
    <t>A7AH578413</t>
  </si>
  <si>
    <t>ASSY PIECE PRESSURE</t>
  </si>
  <si>
    <t>DA7A015050</t>
  </si>
  <si>
    <t>(-)PAPER FEED TENSION PULLEY</t>
  </si>
  <si>
    <t>56UA76520</t>
  </si>
  <si>
    <t>HIGH VOLTAGE POWERING BLOCK /B</t>
  </si>
  <si>
    <t>A50U505800</t>
  </si>
  <si>
    <t>GUIDE PLATE /N</t>
  </si>
  <si>
    <t>A5AW860500</t>
  </si>
  <si>
    <t>TRANSFER GEAR /M 55/34T</t>
  </si>
  <si>
    <t>A0P0228100</t>
  </si>
  <si>
    <t>ROLLER MOUNTING PLATE UPPER</t>
  </si>
  <si>
    <t>56UA44310</t>
  </si>
  <si>
    <t>COVER /FRONT (BEFORE A161165006)</t>
  </si>
  <si>
    <t>A161165007</t>
  </si>
  <si>
    <t>GUIDE PART /LOWER (BEFORE A161890202)</t>
  </si>
  <si>
    <t>A161890205</t>
  </si>
  <si>
    <t>(-)PAPER FEED DRIVE BELT</t>
  </si>
  <si>
    <t>56UA78030</t>
  </si>
  <si>
    <t>CHARGING SEAL /1</t>
  </si>
  <si>
    <t>A50U462501</t>
  </si>
  <si>
    <t>PAPER DETECTION WIRING /2</t>
  </si>
  <si>
    <t>A0G6N19900</t>
  </si>
  <si>
    <t>OPEN/CLOSE DOOR</t>
  </si>
  <si>
    <t>A50U762912</t>
  </si>
  <si>
    <t>WIRE HARNESS ASSY</t>
  </si>
  <si>
    <t>A3CEPP4E03</t>
  </si>
  <si>
    <t>TONER SUPPLY DUCT</t>
  </si>
  <si>
    <t>A50U164801</t>
  </si>
  <si>
    <t>PAPER EXIT MAIN BODY</t>
  </si>
  <si>
    <t>A161890102</t>
  </si>
  <si>
    <t>A8K4G97000</t>
  </si>
  <si>
    <t>SCANNER WIRING /1</t>
  </si>
  <si>
    <t>A2X0N14100</t>
  </si>
  <si>
    <t>FILTER /G</t>
  </si>
  <si>
    <t>A9VEP12100</t>
  </si>
  <si>
    <t>ROTATION PART</t>
  </si>
  <si>
    <t>A0G6251301</t>
  </si>
  <si>
    <t>SWING PLATE</t>
  </si>
  <si>
    <t>56UA54550F</t>
  </si>
  <si>
    <t>COVER /FRONT (BEFORE A795170402)</t>
  </si>
  <si>
    <t>A795170403</t>
  </si>
  <si>
    <t>CLUTCH ASSY</t>
  </si>
  <si>
    <t>4038326001</t>
  </si>
  <si>
    <t>9J07330801</t>
  </si>
  <si>
    <t>PULLEY 44T</t>
  </si>
  <si>
    <t>A79J220000</t>
  </si>
  <si>
    <t>(-)NYA CATCH, MAGNET</t>
  </si>
  <si>
    <t>40AA32290</t>
  </si>
  <si>
    <t>A93E892300</t>
  </si>
  <si>
    <t>A0ED625500</t>
  </si>
  <si>
    <t>SPRING, CONVEYANCE PRESSURE (BEFORE 4014159401)</t>
  </si>
  <si>
    <t>25AA44180</t>
  </si>
  <si>
    <t>(-)REGULATING PLATE /FRONT</t>
  </si>
  <si>
    <t>A3CK560400</t>
  </si>
  <si>
    <t>PROCESSING COVER/LOWER (BEFORE A50U130501)</t>
  </si>
  <si>
    <t>A50U130502</t>
  </si>
  <si>
    <t>COVER DOOR (BEFORE A799160800)</t>
  </si>
  <si>
    <t>A799160801</t>
  </si>
  <si>
    <t>A782700801</t>
  </si>
  <si>
    <t>SEALING ASSY</t>
  </si>
  <si>
    <t>A4EUR75S00</t>
  </si>
  <si>
    <t>CHARGING WIRE (BEFORE 4024102001)</t>
  </si>
  <si>
    <t>56AA25090</t>
  </si>
  <si>
    <t>A7AH604202</t>
  </si>
  <si>
    <t>(-)FIXING PART /FRONT</t>
  </si>
  <si>
    <t>A0G6502702</t>
  </si>
  <si>
    <t>A3GN825600</t>
  </si>
  <si>
    <t>ROLLER PICKUP</t>
  </si>
  <si>
    <t>DD13505050</t>
  </si>
  <si>
    <t>(-)COLLECTION DOOR</t>
  </si>
  <si>
    <t>A50U160600</t>
  </si>
  <si>
    <t>HARNESS/ SENSOR</t>
  </si>
  <si>
    <t>A7PUN10B01</t>
  </si>
  <si>
    <t>MOTOR ASSY</t>
  </si>
  <si>
    <t>A3CFPP6J00</t>
  </si>
  <si>
    <t>SEPARATE CLEANING ASSY 1 (BEFORE 56GA-2771)</t>
  </si>
  <si>
    <t>56GAR70500</t>
  </si>
  <si>
    <t>ADU DOOR /REAR</t>
  </si>
  <si>
    <t>50GA50041F</t>
  </si>
  <si>
    <t>A93E268501</t>
  </si>
  <si>
    <t>LEXMARK MS610 SENSOR FLAG MEDIA PRESENT (BEFORE 40X8800)</t>
  </si>
  <si>
    <t>40X8800-OEM</t>
  </si>
  <si>
    <t>PFU UP/DOWN WIRE/C (BEFORE 15BA40620)</t>
  </si>
  <si>
    <t>15BA40621E</t>
  </si>
  <si>
    <t>BALL BEARING 6001 ZZ 12X28X8</t>
  </si>
  <si>
    <t>KP94296</t>
  </si>
  <si>
    <t>(S)FUSING STAY /2</t>
  </si>
  <si>
    <t>A50U726101</t>
  </si>
  <si>
    <t>NYA PM STEPPING MOTOR (SAME AS A0EDM10300)</t>
  </si>
  <si>
    <t>A5C1M10500</t>
  </si>
  <si>
    <t>FIXING LIMITTER (DISCONTINUED)</t>
  </si>
  <si>
    <t>65AA53651</t>
  </si>
  <si>
    <t>CLEANER ASSY (BEFORE 4040077800)</t>
  </si>
  <si>
    <t>A1UDR72900</t>
  </si>
  <si>
    <t>A87RPP1R00</t>
  </si>
  <si>
    <t>GUIDE ASSY</t>
  </si>
  <si>
    <t>ACF1PP1700</t>
  </si>
  <si>
    <t>DRIVE GEAR /12 26T</t>
  </si>
  <si>
    <t>A4EU222000</t>
  </si>
  <si>
    <t>SCATTERING PREVENTION SHEET OUTSIDE</t>
  </si>
  <si>
    <t>A4EU512100</t>
  </si>
  <si>
    <t>(-)DRIVE REGULATING GEAR B</t>
  </si>
  <si>
    <t>56UA77670</t>
  </si>
  <si>
    <t>(-)SUPPORT PLATE</t>
  </si>
  <si>
    <t>A50U760802</t>
  </si>
  <si>
    <t>PRESSURE LEVER</t>
  </si>
  <si>
    <t>A799748600</t>
  </si>
  <si>
    <t>PAPER EXIT GUIDE MIDDLE</t>
  </si>
  <si>
    <t>A3GN893500</t>
  </si>
  <si>
    <t>RESIST SHAFT HOLDER</t>
  </si>
  <si>
    <t>55VA76020</t>
  </si>
  <si>
    <t>LOCK SCREW (BEFORE A03X656201)</t>
  </si>
  <si>
    <t>A03X656203</t>
  </si>
  <si>
    <t>A3GN161301</t>
  </si>
  <si>
    <t>ASU DRIVEN ROLLER /S</t>
  </si>
  <si>
    <t>56GA47440</t>
  </si>
  <si>
    <t>KNOB (BEFORE A143PP5R03, A143PP5R01)</t>
  </si>
  <si>
    <t>A143PP5R04</t>
  </si>
  <si>
    <t>SOLID STATE SWITCH</t>
  </si>
  <si>
    <t>A143PP7900</t>
  </si>
  <si>
    <t>(-)CLUTCH SHAFT M</t>
  </si>
  <si>
    <t>15BA15180</t>
  </si>
  <si>
    <t>FLAT SEAL</t>
  </si>
  <si>
    <t>10587</t>
  </si>
  <si>
    <t>FLAT CABLE (BEFORE AAFNPP1K00)</t>
  </si>
  <si>
    <t>AAFNPP1K01</t>
  </si>
  <si>
    <t>BELT</t>
  </si>
  <si>
    <t>4640392001</t>
  </si>
  <si>
    <t>SUPPORT SHAFT /1</t>
  </si>
  <si>
    <t>A0GY700200</t>
  </si>
  <si>
    <t>SUPPLY SHUTTER</t>
  </si>
  <si>
    <t>A5AW407600</t>
  </si>
  <si>
    <t>A02EM10A00</t>
  </si>
  <si>
    <t>WIRING /1</t>
  </si>
  <si>
    <t>A50UN20001</t>
  </si>
  <si>
    <t>BI-METALLIC THERMOSTAT</t>
  </si>
  <si>
    <t>7333</t>
  </si>
  <si>
    <t>A4FC720000</t>
  </si>
  <si>
    <t>A1UD710700</t>
  </si>
  <si>
    <t>FILTER</t>
  </si>
  <si>
    <t>A5AW116601</t>
  </si>
  <si>
    <t>A0Y5344900</t>
  </si>
  <si>
    <t>REINFORCE PLATE OUTSIDE</t>
  </si>
  <si>
    <t>A0GD602100</t>
  </si>
  <si>
    <t>AAJU697000</t>
  </si>
  <si>
    <t>LIFTING LEVER</t>
  </si>
  <si>
    <t>A57W603500</t>
  </si>
  <si>
    <t>A4F3905000</t>
  </si>
  <si>
    <t>DEVELOPING INPUT COUPLING (BEFORE 55VA77300)</t>
  </si>
  <si>
    <t>55VA77300E</t>
  </si>
  <si>
    <t>BALL BEARING 6202 2ZR 15X35X11</t>
  </si>
  <si>
    <t>KP94799</t>
  </si>
  <si>
    <t>CLEANING SHEET</t>
  </si>
  <si>
    <t>A8FR273500</t>
  </si>
  <si>
    <t>A0VD702101</t>
  </si>
  <si>
    <t>SUPPORT PANEL CAULKING</t>
  </si>
  <si>
    <t>A4EUR74400</t>
  </si>
  <si>
    <t>POWER SOURCE WIRING/L</t>
  </si>
  <si>
    <t>A799N15100</t>
  </si>
  <si>
    <t>READ COVER /FRONT (BEFORE A7PU170100)</t>
  </si>
  <si>
    <t>A7PU170101</t>
  </si>
  <si>
    <t>(-) FOOT, LEVEL (BEFORE 25AA10090)</t>
  </si>
  <si>
    <t>25AA10091F</t>
  </si>
  <si>
    <t>INPUT GEAR /2 33T</t>
  </si>
  <si>
    <t>A4EU380300</t>
  </si>
  <si>
    <t>(-)REGULATING PLATE ( SAME AS A3CFPP5G03)</t>
  </si>
  <si>
    <t>A3CFPP5G04</t>
  </si>
  <si>
    <t>ADU DRIVE PULLEY</t>
  </si>
  <si>
    <t>56UA76530</t>
  </si>
  <si>
    <t>COOLING FILTER /RIGHT</t>
  </si>
  <si>
    <t>A1DU123001</t>
  </si>
  <si>
    <t>CLEANING MATERIAL (BEFORE 4038208301)</t>
  </si>
  <si>
    <t>BREAKAWAY MOTOR ASSY</t>
  </si>
  <si>
    <t>A782R70100</t>
  </si>
  <si>
    <t>ELASTIC WASHER (DIAMETRO 28X1.4MM)</t>
  </si>
  <si>
    <t>916.30.0016.00</t>
  </si>
  <si>
    <t>GEAR ASSY</t>
  </si>
  <si>
    <t>A3CFPP7000</t>
  </si>
  <si>
    <t>IDLER SHAFT/2 (TB 7062)</t>
  </si>
  <si>
    <t>56UA886200</t>
  </si>
  <si>
    <t>CONVEYANCE GUIDE</t>
  </si>
  <si>
    <t>AA7N700601</t>
  </si>
  <si>
    <t>GUIDE PLATE/J</t>
  </si>
  <si>
    <t>A50U841501</t>
  </si>
  <si>
    <t>*ROLLER (BEFORE A3CFPP1E01)</t>
  </si>
  <si>
    <t>A3CFPP1E02</t>
  </si>
  <si>
    <t>A5C1M10400</t>
  </si>
  <si>
    <t>FIXING DRIVE SHAFT /A</t>
  </si>
  <si>
    <t>A03U725800</t>
  </si>
  <si>
    <t>DETECTION BOARD</t>
  </si>
  <si>
    <t>56AA41351E</t>
  </si>
  <si>
    <t>COMPRESSION SPRING T3 6.X9X10</t>
  </si>
  <si>
    <t>SPRING (BEFORE A0VD890200)</t>
  </si>
  <si>
    <t>A0VD890201</t>
  </si>
  <si>
    <t>SHAFT HOLDER FIXING PART</t>
  </si>
  <si>
    <t>55VA55130</t>
  </si>
  <si>
    <t>A93E267200</t>
  </si>
  <si>
    <t>FIXING WIRING /3</t>
  </si>
  <si>
    <t>A799N10800</t>
  </si>
  <si>
    <t>REINFORCE WIRE</t>
  </si>
  <si>
    <t>A50U169900</t>
  </si>
  <si>
    <t>A3CEPP1F00</t>
  </si>
  <si>
    <t>(S)REINFORCE PLATE (BEFORE A3EPPP6401)</t>
  </si>
  <si>
    <t>A87GPP0701</t>
  </si>
  <si>
    <t>A3CEPP1L01</t>
  </si>
  <si>
    <t>TIMING BELT 1595L</t>
  </si>
  <si>
    <t>A4F3910100</t>
  </si>
  <si>
    <t>DRIVE GEAR /W 26T</t>
  </si>
  <si>
    <t>A4EU848800</t>
  </si>
  <si>
    <t>INSULATING SHEET /5</t>
  </si>
  <si>
    <t>A50U763511</t>
  </si>
  <si>
    <t>BELT 41 4L</t>
  </si>
  <si>
    <t>A0H1770700</t>
  </si>
  <si>
    <t>FLATCABLE/25</t>
  </si>
  <si>
    <t>A5C1N11900</t>
  </si>
  <si>
    <t>A0H2450201</t>
  </si>
  <si>
    <t>PULLEY 20T</t>
  </si>
  <si>
    <t>15AV76460</t>
  </si>
  <si>
    <t>NEUTRALIZING STABLE PLATE ASSY</t>
  </si>
  <si>
    <t>A795R72611</t>
  </si>
  <si>
    <t>PROTECTION COVER /1</t>
  </si>
  <si>
    <t>A50U162102</t>
  </si>
  <si>
    <t>COVER /LOWER</t>
  </si>
  <si>
    <t>A7AH625200</t>
  </si>
  <si>
    <t>A3GN161200</t>
  </si>
  <si>
    <t>HOLDING COVER /FRONT</t>
  </si>
  <si>
    <t>A5AW817301</t>
  </si>
  <si>
    <t>GUIDE PLATE /A (BEFORE A50U840704, A50U840702)</t>
  </si>
  <si>
    <t>A50U840715</t>
  </si>
  <si>
    <t>15AV50640</t>
  </si>
  <si>
    <t>CCD CABLE</t>
  </si>
  <si>
    <t>AA2JN14500</t>
  </si>
  <si>
    <t>DRIVE SHAFT /C</t>
  </si>
  <si>
    <t>A4EU846100</t>
  </si>
  <si>
    <t>A2X0172501</t>
  </si>
  <si>
    <t>BY-PASS FEED SOLENOID ASSY</t>
  </si>
  <si>
    <t>A21ER70400</t>
  </si>
  <si>
    <t>A7PUN14500</t>
  </si>
  <si>
    <t>DUPLEX COVER</t>
  </si>
  <si>
    <t>A50U160401</t>
  </si>
  <si>
    <t>A795167400</t>
  </si>
  <si>
    <t>(-)PAPER HOLDING PART 2</t>
  </si>
  <si>
    <t>65AA48460</t>
  </si>
  <si>
    <t>OPEN/CLOSE COVER /FRONT</t>
  </si>
  <si>
    <t>A797160201</t>
  </si>
  <si>
    <t>A3GN161100</t>
  </si>
  <si>
    <t>CHEETER INTERLOCK</t>
  </si>
  <si>
    <t>A2XK743300</t>
  </si>
  <si>
    <t>SEPARATING NEUTRALIZING ASSY (BEFORE A1DUR73800, A03UR70400)</t>
  </si>
  <si>
    <t>A1DUR73811</t>
  </si>
  <si>
    <t>PILOT BATTERY CR2450 3V</t>
  </si>
  <si>
    <t>A796404100</t>
  </si>
  <si>
    <t>GUIDE PLATE /K</t>
  </si>
  <si>
    <t>A5AW860302</t>
  </si>
  <si>
    <t>ARM /REAR (BEFORE A0P0710501)</t>
  </si>
  <si>
    <t>A0P0710502</t>
  </si>
  <si>
    <t>DRIVE GEAR /NO.2 67T</t>
  </si>
  <si>
    <t>A4EU378200</t>
  </si>
  <si>
    <t>(-)FILM</t>
  </si>
  <si>
    <t>A143PP4P01</t>
  </si>
  <si>
    <t>PFU POSITIONING PLATE FRONT</t>
  </si>
  <si>
    <t>15BA-1070E</t>
  </si>
  <si>
    <t>GUIDE PLATE /4</t>
  </si>
  <si>
    <t>A50U861100</t>
  </si>
  <si>
    <t>NYA ROLLER</t>
  </si>
  <si>
    <t>A5C1700101</t>
  </si>
  <si>
    <t>TONER SUPPLY CLUTCH</t>
  </si>
  <si>
    <t>65AA82020</t>
  </si>
  <si>
    <t>SIGNAL CABLE/2</t>
  </si>
  <si>
    <t>A85CN29800</t>
  </si>
  <si>
    <t>UP/DOWN GEAR /B 14/55T</t>
  </si>
  <si>
    <t>A4EU606100</t>
  </si>
  <si>
    <t>FUSING COVER/REAR (now A50U748506= (BEFORE A50U748504)</t>
  </si>
  <si>
    <t>A50U748505</t>
  </si>
  <si>
    <t>A79J890311</t>
  </si>
  <si>
    <t>IDLING GEAR B</t>
  </si>
  <si>
    <t>56UA77450</t>
  </si>
  <si>
    <t>FIXING LAMP/LOWER</t>
  </si>
  <si>
    <t>A03UM32E00</t>
  </si>
  <si>
    <t>4004590301</t>
  </si>
  <si>
    <t>DUCT</t>
  </si>
  <si>
    <t>A3GN813201</t>
  </si>
  <si>
    <t>PAPER FEED DETECTION BOARD/S ASSEMBLY</t>
  </si>
  <si>
    <t>A8WCH00200</t>
  </si>
  <si>
    <t>STOPPER STOPPER /B</t>
  </si>
  <si>
    <t>A9VP785500</t>
  </si>
  <si>
    <t>FIXING INPUT GEAR</t>
  </si>
  <si>
    <t>56UA77100</t>
  </si>
  <si>
    <t>A3EPPP6J00</t>
  </si>
  <si>
    <t>TONER SUPPLY COVER /1 ASSY</t>
  </si>
  <si>
    <t>A1DUR72T00</t>
  </si>
  <si>
    <t>COVER /RIGHT</t>
  </si>
  <si>
    <t>A92E162301</t>
  </si>
  <si>
    <t>LUEURS LOCK BLACK</t>
  </si>
  <si>
    <t>5428</t>
  </si>
  <si>
    <t>SIDE GUIDE RACK</t>
  </si>
  <si>
    <t>65AA42630</t>
  </si>
  <si>
    <t>PHOTOCONDUCTOR RELAY HARNESS /2</t>
  </si>
  <si>
    <t>A799N11900</t>
  </si>
  <si>
    <t>GUIDE PLATE (BEFORE A79J812201)</t>
  </si>
  <si>
    <t>A79J812202</t>
  </si>
  <si>
    <t>CONVEYANCE ROLL</t>
  </si>
  <si>
    <t>A5AW849800</t>
  </si>
  <si>
    <t>FIXING DRIVE HARNESS/1</t>
  </si>
  <si>
    <t>A1DUN14901</t>
  </si>
  <si>
    <t>A782102900</t>
  </si>
  <si>
    <t>ADJUSTING PLATE CAULKING</t>
  </si>
  <si>
    <t>A4EUR72V11</t>
  </si>
  <si>
    <t>A2X0592000</t>
  </si>
  <si>
    <t>(-)PICK-UP ROLLER</t>
  </si>
  <si>
    <t>A6DTPP0800</t>
  </si>
  <si>
    <t>A2YF160400</t>
  </si>
  <si>
    <t>DOOR</t>
  </si>
  <si>
    <t>A2XM641000</t>
  </si>
  <si>
    <t>(-)MOUNTING PLATE /REAR (BEFORE A3EP115100)</t>
  </si>
  <si>
    <t>A3EP115101</t>
  </si>
  <si>
    <t>0.5M FLAT FLEXIBLE ETHERNET CABLE CAT 7</t>
  </si>
  <si>
    <t>14894</t>
  </si>
  <si>
    <t>DRIVE ROLLER</t>
  </si>
  <si>
    <t>SOLENOID</t>
  </si>
  <si>
    <t>9321220032</t>
  </si>
  <si>
    <t>(-)MOUNTING PLATE /FRONT (BEFORE A3EP115001)</t>
  </si>
  <si>
    <t>A3EP115002</t>
  </si>
  <si>
    <t>SUPPORT SHAFT ASSY /P</t>
  </si>
  <si>
    <t>A4EUR73C00</t>
  </si>
  <si>
    <t>IDLING GEAR C</t>
  </si>
  <si>
    <t>56UA77460</t>
  </si>
  <si>
    <t>SCATTERING PREVENTION PAD</t>
  </si>
  <si>
    <t>A50U516900</t>
  </si>
  <si>
    <t>SEPARATION PAD ASSY</t>
  </si>
  <si>
    <t>A32PPP1K00</t>
  </si>
  <si>
    <t>A0ED625700</t>
  </si>
  <si>
    <t>IDLING PULLEY /1</t>
  </si>
  <si>
    <t>A0G6250500</t>
  </si>
  <si>
    <t>SCATTER PREVENTING PAD/3</t>
  </si>
  <si>
    <t>65AA26630</t>
  </si>
  <si>
    <t>A3EPPPAN00</t>
  </si>
  <si>
    <t>POWER SOURCE CORD /120V</t>
  </si>
  <si>
    <t>A0EDN30101</t>
  </si>
  <si>
    <t>A3EPPPAP00</t>
  </si>
  <si>
    <t>FEEDING SHAFT B</t>
  </si>
  <si>
    <t>55VAR74000</t>
  </si>
  <si>
    <t>PRESSURE SPRING VD-1651 PART PER FEEDER MODULE</t>
  </si>
  <si>
    <t>KP500672</t>
  </si>
  <si>
    <t>(S)REINFORCE PLATE (BEFORE A3EPPP5V01)</t>
  </si>
  <si>
    <t>A87GPP0601</t>
  </si>
  <si>
    <t>GUIDE PLATE /M</t>
  </si>
  <si>
    <t>A5AW861100</t>
  </si>
  <si>
    <t>(-)IDLING PULLEY /3</t>
  </si>
  <si>
    <t>A0G6227300</t>
  </si>
  <si>
    <t>BRUSHLESS MOTOR /20</t>
  </si>
  <si>
    <t>A7PUM10000</t>
  </si>
  <si>
    <t>REVERSE/EXIT GUIDE /G</t>
  </si>
  <si>
    <t>A5AW860100</t>
  </si>
  <si>
    <t>GUIDE (BEFORE A3EPPP6301)</t>
  </si>
  <si>
    <t>A87GPP1100</t>
  </si>
  <si>
    <t>FIXING PLATE CAULKING</t>
  </si>
  <si>
    <t>A9JTR72500</t>
  </si>
  <si>
    <t>BELT RPP5 500MM 9MM</t>
  </si>
  <si>
    <t>A796570400</t>
  </si>
  <si>
    <t>15AV76510</t>
  </si>
  <si>
    <t>IDLING GEAR 83T</t>
  </si>
  <si>
    <t>A4EU218100</t>
  </si>
  <si>
    <t>A0HFPP4000</t>
  </si>
  <si>
    <t>PROCESSING LABEL /2</t>
  </si>
  <si>
    <t>A1TV940200</t>
  </si>
  <si>
    <t>55VA79140</t>
  </si>
  <si>
    <t>A161568500</t>
  </si>
  <si>
    <t>(-)TAKE-UP ROLLER</t>
  </si>
  <si>
    <t>A6DTPP0700</t>
  </si>
  <si>
    <t>PAPER FEED FRAME</t>
  </si>
  <si>
    <t>A92E590102</t>
  </si>
  <si>
    <t>RELEASE SHAFT</t>
  </si>
  <si>
    <t>A50U714500</t>
  </si>
  <si>
    <t>DRIVE HOLDER /RIGHT (BEFORE A795402600)</t>
  </si>
  <si>
    <t>A795402601</t>
  </si>
  <si>
    <t>FULCRUM SCREW</t>
  </si>
  <si>
    <t>55VA53360</t>
  </si>
  <si>
    <t>CONVEYANCE RELAY HARNESS</t>
  </si>
  <si>
    <t>A79JN10701</t>
  </si>
  <si>
    <t>COVER /UPPER</t>
  </si>
  <si>
    <t>A092145000</t>
  </si>
  <si>
    <t>A161810305</t>
  </si>
  <si>
    <t>SIGNAL WIRING /4</t>
  </si>
  <si>
    <t>A79AN10501</t>
  </si>
  <si>
    <t>A4EUN11900</t>
  </si>
  <si>
    <t>DRUM SEPARATING CLAW (SET OF 3)(BEFORE 55VA29191)</t>
  </si>
  <si>
    <t>57GA29190</t>
  </si>
  <si>
    <t>A5C1820701</t>
  </si>
  <si>
    <t>FLAT CABLE 18P</t>
  </si>
  <si>
    <t>A3EWPPA000</t>
  </si>
  <si>
    <t>CHARGE CLEANER MOTOR ASSY</t>
  </si>
  <si>
    <t>A4EUR75J00</t>
  </si>
  <si>
    <t>DISCHARGE WIRE</t>
  </si>
  <si>
    <t>56UA26130</t>
  </si>
  <si>
    <t>TRANSFER ROLLER/C</t>
  </si>
  <si>
    <t>A03U501200</t>
  </si>
  <si>
    <t>A79J165002</t>
  </si>
  <si>
    <t>*CONVEYANCE ROLLER (BEFORE A00J605511)</t>
  </si>
  <si>
    <t>A00J605522</t>
  </si>
  <si>
    <t>TONER SUPPLY COVER /2 ASSY</t>
  </si>
  <si>
    <t>A1DUR72U00</t>
  </si>
  <si>
    <t>OPEN/CLOSE SHAFT</t>
  </si>
  <si>
    <t>A50U705200</t>
  </si>
  <si>
    <t>READ COVER /RIGHT REAR (BEFORE A85C161300)</t>
  </si>
  <si>
    <t>A85C161301</t>
  </si>
  <si>
    <t>CLEANER BLADE (BEFORE 56UA56010 14RT56010) (OBSOLETE)</t>
  </si>
  <si>
    <t>14RT56011F</t>
  </si>
  <si>
    <t>NEUTRALIZING BRUSH</t>
  </si>
  <si>
    <t>15AV470000</t>
  </si>
  <si>
    <t>O-RING</t>
  </si>
  <si>
    <t>A8GHPP0300</t>
  </si>
  <si>
    <t>(-) PULLEY</t>
  </si>
  <si>
    <t>15AV76500</t>
  </si>
  <si>
    <t>A3CEPP3301</t>
  </si>
  <si>
    <t>COVER ASSY/RIGHT</t>
  </si>
  <si>
    <t>ACETPP5200</t>
  </si>
  <si>
    <t>A79J895400</t>
  </si>
  <si>
    <t>GUIDE ASSY /FRONT</t>
  </si>
  <si>
    <t>A87GPP1800</t>
  </si>
  <si>
    <t>15AV46090</t>
  </si>
  <si>
    <t>TOOTHED BELT 16 AT5 / 5001 PART PER FEEDER MODULE</t>
  </si>
  <si>
    <t>KP101517</t>
  </si>
  <si>
    <t>GEAR 49T</t>
  </si>
  <si>
    <t>4030251001</t>
  </si>
  <si>
    <t>DRIVE GEAR /5 26T</t>
  </si>
  <si>
    <t>A50U743900</t>
  </si>
  <si>
    <t>SEPARATING PAD</t>
  </si>
  <si>
    <t>A6WDPP1600</t>
  </si>
  <si>
    <t>A0HFPP3900</t>
  </si>
  <si>
    <t>PAPER EXIT GUIDE /FRONT</t>
  </si>
  <si>
    <t>A3GN893700</t>
  </si>
  <si>
    <t>PAD - LEGAL</t>
  </si>
  <si>
    <t>A6WDPP0000</t>
  </si>
  <si>
    <t>BELT TENSION ROLLER</t>
  </si>
  <si>
    <t>57GA47640</t>
  </si>
  <si>
    <t>15AS45160</t>
  </si>
  <si>
    <t>ENTRANCE GUIDE</t>
  </si>
  <si>
    <t>A0R5813600</t>
  </si>
  <si>
    <t>BLADE SEAL BLOCK 2 ASSY (BEFORE 26NA-2300)</t>
  </si>
  <si>
    <t>26NAR70600</t>
  </si>
  <si>
    <t>4348302801</t>
  </si>
  <si>
    <t>FUSING SEAL /1</t>
  </si>
  <si>
    <t>A1DU762500</t>
  </si>
  <si>
    <t>TRANSFER ROLLER UNIT (BEFORE 4040076000)</t>
  </si>
  <si>
    <t>4040R72500</t>
  </si>
  <si>
    <t>BRUSH (BEFORE A0HU300200)</t>
  </si>
  <si>
    <t>A143PP9B00</t>
  </si>
  <si>
    <t>TOOTH BELT 280 HTD</t>
  </si>
  <si>
    <t>5162</t>
  </si>
  <si>
    <t>4641351401</t>
  </si>
  <si>
    <t>COVER / FRONT</t>
  </si>
  <si>
    <t>A0VD165404</t>
  </si>
  <si>
    <t>A1RF890201</t>
  </si>
  <si>
    <t>15AV76610</t>
  </si>
  <si>
    <t>UP/DOWN WIRE /2</t>
  </si>
  <si>
    <t>A50U625500</t>
  </si>
  <si>
    <t>POWER SOURCE RELAY HARNESS /P</t>
  </si>
  <si>
    <t>A0G6N15303</t>
  </si>
  <si>
    <t>CLEANING BEARING</t>
  </si>
  <si>
    <t>A0G6531500</t>
  </si>
  <si>
    <t>I/F FLATCABLE (BEFORE A7PUN10600)</t>
  </si>
  <si>
    <t>AA6RN10600</t>
  </si>
  <si>
    <t>BRUSH MOTOR</t>
  </si>
  <si>
    <t>A8A1M10100</t>
  </si>
  <si>
    <t>(-) IDLING PULLEY /1</t>
  </si>
  <si>
    <t>A0G6217700</t>
  </si>
  <si>
    <t>SLIDE RAIL /A</t>
  </si>
  <si>
    <t>A00J613401</t>
  </si>
  <si>
    <t>COVER ASSY/LEFT</t>
  </si>
  <si>
    <t>ACETPP5300</t>
  </si>
  <si>
    <t>MAIN BODY WIRING /UPPER</t>
  </si>
  <si>
    <t>A0GCN10212</t>
  </si>
  <si>
    <t>REVERSE ROLLER</t>
  </si>
  <si>
    <t>A63PPP1700</t>
  </si>
  <si>
    <t>VR</t>
  </si>
  <si>
    <t>A161M50400</t>
  </si>
  <si>
    <t>(-)MULTI-FEED PREVENTING GEAR</t>
  </si>
  <si>
    <t>65AA77010</t>
  </si>
  <si>
    <t>DEVELOPING IDLING GEAR 21T</t>
  </si>
  <si>
    <t>57AA77780</t>
  </si>
  <si>
    <t>MPF SOLENOID</t>
  </si>
  <si>
    <t>AAFHPP2300</t>
  </si>
  <si>
    <t>REVERSE/EXIT ROLLER</t>
  </si>
  <si>
    <t>A795893900</t>
  </si>
  <si>
    <t>IDLER ROLLER /1 (BEFORE A1TT700200)</t>
  </si>
  <si>
    <t>A1TT700211</t>
  </si>
  <si>
    <t>A87HPP0T01</t>
  </si>
  <si>
    <t>IDLER ROLLER /9 (BEFORE A2A2720600)</t>
  </si>
  <si>
    <t>A2A2720611</t>
  </si>
  <si>
    <t>A2YUPPS300</t>
  </si>
  <si>
    <t>BRUSH</t>
  </si>
  <si>
    <t>A3CK300200</t>
  </si>
  <si>
    <t>FUSING COVER</t>
  </si>
  <si>
    <t>A5AW736401</t>
  </si>
  <si>
    <t>GUIDE PLATE OUTSIDE</t>
  </si>
  <si>
    <t>A4EW732000</t>
  </si>
  <si>
    <t>DRIVE ROLLER (BEFORE A1TT711000)</t>
  </si>
  <si>
    <t>A1TT711011</t>
  </si>
  <si>
    <t>4163510201</t>
  </si>
  <si>
    <t>BELT REGULATING SLEEVE</t>
  </si>
  <si>
    <t>A03U725000</t>
  </si>
  <si>
    <t>CLEANING PART</t>
  </si>
  <si>
    <t>A0XX361800</t>
  </si>
  <si>
    <t>CHARGE WIRE (BEFORE 55VA25090) (SAME AS 4014301002)</t>
  </si>
  <si>
    <t>55VA25091</t>
  </si>
  <si>
    <t>DRIVE ROLLER /1 (BEFORE A1TT710900)</t>
  </si>
  <si>
    <t>A1TT710911</t>
  </si>
  <si>
    <t>(-)GEAR 15T</t>
  </si>
  <si>
    <t>A4EU603100</t>
  </si>
  <si>
    <t>9335140051</t>
  </si>
  <si>
    <t>A3CK262100</t>
  </si>
  <si>
    <t>A2XMM10100</t>
  </si>
  <si>
    <t>TRAY (BEFORE A0ED161001)</t>
  </si>
  <si>
    <t>A0ED161002</t>
  </si>
  <si>
    <t>A7AH600102</t>
  </si>
  <si>
    <t>A782561702</t>
  </si>
  <si>
    <t>SHAFT ASSY</t>
  </si>
  <si>
    <t>A0H1A13600</t>
  </si>
  <si>
    <t>FEMALE PLUG 6PTS</t>
  </si>
  <si>
    <t>5790</t>
  </si>
  <si>
    <t>CONVEYANCE COVER</t>
  </si>
  <si>
    <t>A795705102</t>
  </si>
  <si>
    <t>BELT CLEANER UNIT</t>
  </si>
  <si>
    <t>A03UR74800</t>
  </si>
  <si>
    <t>MALE PLUG 6PTS</t>
  </si>
  <si>
    <t>HOPPER DRIVE ASSY (BEFORE A1UDR70100)</t>
  </si>
  <si>
    <t>A1UDR70122</t>
  </si>
  <si>
    <t>MAIN BODY WIRING /5</t>
  </si>
  <si>
    <t>A9VEN11500</t>
  </si>
  <si>
    <t>A3GN161400</t>
  </si>
  <si>
    <t>(-)SCREW COVER</t>
  </si>
  <si>
    <t>56UA12460</t>
  </si>
  <si>
    <t>FIXING SCREW</t>
  </si>
  <si>
    <t>A9JT341600</t>
  </si>
  <si>
    <t>A6F7PP0P00</t>
  </si>
  <si>
    <t>TORQUE LIMITER B</t>
  </si>
  <si>
    <t>56UA42570</t>
  </si>
  <si>
    <t>RUBBER ROLLER, A 36 B 13 I 18, 5MM, RED 6 PARTS PER FEEDER MODULE</t>
  </si>
  <si>
    <t>KP18437</t>
  </si>
  <si>
    <t>AC HARNESS /A</t>
  </si>
  <si>
    <t>AC57N10A01</t>
  </si>
  <si>
    <t>HIGH VOLTAGE UNIT</t>
  </si>
  <si>
    <t>A7AHM40600</t>
  </si>
  <si>
    <t>OPEN/CLOSE COVER /FRONT (BEFORE A2XK163400)</t>
  </si>
  <si>
    <t>A2XK163401</t>
  </si>
  <si>
    <t>HINGE-R (BEFORE A3CFPP2702/A3CFPP2704)</t>
  </si>
  <si>
    <t>A3CFPP2705</t>
  </si>
  <si>
    <t>JAM PROCESSING BELT</t>
  </si>
  <si>
    <t>15AG76880</t>
  </si>
  <si>
    <t>DEVELOPING DRIVE GEAR /B 46T</t>
  </si>
  <si>
    <t>55VA77040</t>
  </si>
  <si>
    <t>OPEN/CLOSE COVER/FRONT</t>
  </si>
  <si>
    <t>A79J163301</t>
  </si>
  <si>
    <t>DRUM SUPPORT BEARING</t>
  </si>
  <si>
    <t>65AA75081</t>
  </si>
  <si>
    <t>BASE PANEL /MIDDLE</t>
  </si>
  <si>
    <t>A0GDR70811</t>
  </si>
  <si>
    <t>MULTI FEED FEEDING ROLLER</t>
  </si>
  <si>
    <t>56UA40600</t>
  </si>
  <si>
    <t>PAPER FEED CASSETTE</t>
  </si>
  <si>
    <t>A7AH630104</t>
  </si>
  <si>
    <t>PWD-ID</t>
  </si>
  <si>
    <t>A7PUH01D00</t>
  </si>
  <si>
    <t>FLAT NOZZLE WIDE SPRAY</t>
  </si>
  <si>
    <t>KP103372</t>
  </si>
  <si>
    <t>(-)ROLLER BEARING</t>
  </si>
  <si>
    <t>15BA75010</t>
  </si>
  <si>
    <t>CONVEYANCE GUIDE /I</t>
  </si>
  <si>
    <t>A5AW862202</t>
  </si>
  <si>
    <t>ACM CLUTCH - L/M</t>
  </si>
  <si>
    <t>A63PPP0K00</t>
  </si>
  <si>
    <t>A92E706400</t>
  </si>
  <si>
    <t>INTERFACE CABLE</t>
  </si>
  <si>
    <t>A7AHN15611</t>
  </si>
  <si>
    <t>GUIDE PLATE /LOWER</t>
  </si>
  <si>
    <t>A0G6741012</t>
  </si>
  <si>
    <t>BRUSHLESS MOTOR /40</t>
  </si>
  <si>
    <t>A7PUM10200</t>
  </si>
  <si>
    <t>ASM GUIDE PAPER EXIT PK2</t>
  </si>
  <si>
    <t>AA1PPP0F00</t>
  </si>
  <si>
    <t>DUPLEX GUIDE KIT</t>
  </si>
  <si>
    <t>AE1VPP1800</t>
  </si>
  <si>
    <t>ACM BASE-L/M (BEFORE A63PPP0H00)</t>
  </si>
  <si>
    <t>A63PPP0H01</t>
  </si>
  <si>
    <t>OPE.UNIT CONTROL HARNESS /1</t>
  </si>
  <si>
    <t>A50UN29012</t>
  </si>
  <si>
    <t>DOUBLE FEED PREVENTIVE ROLLER ASSY (BEFORE 13QA-4081)</t>
  </si>
  <si>
    <t>13QAR70100</t>
  </si>
  <si>
    <t>A6F7N11000</t>
  </si>
  <si>
    <t>SEAPARATION ROLLER ASSY (BEFORE A02ER72900)</t>
  </si>
  <si>
    <t>A0EDR74100</t>
  </si>
  <si>
    <t>A0GD605101</t>
  </si>
  <si>
    <t>4030581101</t>
  </si>
  <si>
    <t>FUSING ROLLER/1</t>
  </si>
  <si>
    <t>A03U720100</t>
  </si>
  <si>
    <t>15AV76990</t>
  </si>
  <si>
    <t>FUSING COVER /FRONT</t>
  </si>
  <si>
    <t>A1DU720401</t>
  </si>
  <si>
    <t>SIGNAL CABLE/1 (BEFORE A85CN29700)</t>
  </si>
  <si>
    <t>A85CN29711</t>
  </si>
  <si>
    <t>BLADE SEAL BLOCK 1 ASSY (BEFORE 40LA-2290)</t>
  </si>
  <si>
    <t>40LAR70300</t>
  </si>
  <si>
    <t>PWB ASSEMBLY(PWB-FR ASSY)</t>
  </si>
  <si>
    <t>A161H00501</t>
  </si>
  <si>
    <t>GUIDE /UPPER</t>
  </si>
  <si>
    <t>A3GN820401</t>
  </si>
  <si>
    <t>A2X0M10600</t>
  </si>
  <si>
    <t>SWING SOLENOID ASSY</t>
  </si>
  <si>
    <t>A5AWR71U00</t>
  </si>
  <si>
    <t>ADU CLUTCH</t>
  </si>
  <si>
    <t>50GA82030</t>
  </si>
  <si>
    <t>A87HPP1J02</t>
  </si>
  <si>
    <t>A0EDM10000</t>
  </si>
  <si>
    <t>CONTACT CSC PWB ASSY (PWB-SSD)</t>
  </si>
  <si>
    <t>A5C1H02D15</t>
  </si>
  <si>
    <t>A1RG684000</t>
  </si>
  <si>
    <t>FIXING WIRING /1</t>
  </si>
  <si>
    <t>A85CN10601</t>
  </si>
  <si>
    <t>SUPPORT PART /H</t>
  </si>
  <si>
    <t>A1RF168500</t>
  </si>
  <si>
    <t>NYA PAPER EXIT ROLL</t>
  </si>
  <si>
    <t>A3GN890302</t>
  </si>
  <si>
    <t>TRAY (BEFORE A01H560100)</t>
  </si>
  <si>
    <t>A01H560101</t>
  </si>
  <si>
    <t>BYPASS FIELD ROLLER ASSY (BEFORE A00JR74811, A0P0R72911, A0P0R72900)</t>
  </si>
  <si>
    <t>A2X0R72200</t>
  </si>
  <si>
    <t>COVER/FRONT KM H1 BH BEZEL</t>
  </si>
  <si>
    <t>A63RPP0100</t>
  </si>
  <si>
    <t>CONNECTING PIPE /5 ASSY</t>
  </si>
  <si>
    <t>A799R70G00</t>
  </si>
  <si>
    <t>HORIZONTAL CONVEYANCE /2 ASSY</t>
  </si>
  <si>
    <t>A799R70J00</t>
  </si>
  <si>
    <t>LIFTING STOPPER</t>
  </si>
  <si>
    <t>A0GD600100</t>
  </si>
  <si>
    <t>A0P0R71333</t>
  </si>
  <si>
    <t>A108561103</t>
  </si>
  <si>
    <t>A3CFPP5S00</t>
  </si>
  <si>
    <t>PAPER EXIT ROLLER/B</t>
  </si>
  <si>
    <t>A03U892600</t>
  </si>
  <si>
    <t>KM H2 BIZHUB BEZEL</t>
  </si>
  <si>
    <t>A63NPP1K00</t>
  </si>
  <si>
    <t>CASTOR (BEFORE A0G6105100)</t>
  </si>
  <si>
    <t>A4EU105100</t>
  </si>
  <si>
    <t>SENSOR HEAD CABLE L-TYPE 2M</t>
  </si>
  <si>
    <t>TONER DENSITY SENSOR (BEFORE 26NA88040)</t>
  </si>
  <si>
    <t>26NA88041</t>
  </si>
  <si>
    <t>A2X0M10300</t>
  </si>
  <si>
    <t>OZONE FILTER ASSY</t>
  </si>
  <si>
    <t>A795R73500</t>
  </si>
  <si>
    <t>24 TEETH PULLEY DIA 18</t>
  </si>
  <si>
    <t>5165C</t>
  </si>
  <si>
    <t>EMERGENCY STOP PUSHBUTTON SWITCH OPERATR</t>
  </si>
  <si>
    <t>A092160000</t>
  </si>
  <si>
    <t>PAPER EXIT HOLDER</t>
  </si>
  <si>
    <t>A92E160400</t>
  </si>
  <si>
    <t>BYPASS TRAY</t>
  </si>
  <si>
    <t>A92E590203</t>
  </si>
  <si>
    <t>SOLID STATE SWITCH (BEFORE 9335131031)</t>
  </si>
  <si>
    <t>9335150021</t>
  </si>
  <si>
    <t>20 MICRONS FILTER LCF-13100</t>
  </si>
  <si>
    <t>A50UR73J00</t>
  </si>
  <si>
    <t>BALL BEARING, 61804-2Z (20 X 32 X 7) 8 PARTS PER FEEDER MODULE</t>
  </si>
  <si>
    <t>KP24844</t>
  </si>
  <si>
    <t>(S)OPEN/CLOSE COVER /FRONT (BEFORE A161160204)</t>
  </si>
  <si>
    <t>A161160205</t>
  </si>
  <si>
    <t>15AV15330</t>
  </si>
  <si>
    <t>PHOTOCONDUCTOR RELAY HARNESS /1</t>
  </si>
  <si>
    <t>A799N11200</t>
  </si>
  <si>
    <t>FEMALE CORDSET FOR 10041</t>
  </si>
  <si>
    <t>PAPER EXIT BELT DRIVE ASSY</t>
  </si>
  <si>
    <t>A795R73400</t>
  </si>
  <si>
    <t>MAGNETIC CYLINDER SENSOR, MZT1-03VPS-KP0</t>
  </si>
  <si>
    <t>KP14562</t>
  </si>
  <si>
    <t>A6F7PP0000</t>
  </si>
  <si>
    <t>A0ED590800</t>
  </si>
  <si>
    <t>ADF CABLE (NOW A85GN11713)</t>
  </si>
  <si>
    <t>A85GN11701</t>
  </si>
  <si>
    <t>DC BRUSHLESS MOTOR/10</t>
  </si>
  <si>
    <t>AAV5M11000</t>
  </si>
  <si>
    <t>TRAY SIDE PLATE /REAR</t>
  </si>
  <si>
    <t>15BA40031E</t>
  </si>
  <si>
    <t>A2XK740301</t>
  </si>
  <si>
    <t>A799N10900</t>
  </si>
  <si>
    <t>PAPER FEED IDLING GEAR 25/32T</t>
  </si>
  <si>
    <t>A0G6237100</t>
  </si>
  <si>
    <t>A3EPPPC101</t>
  </si>
  <si>
    <t>A4Y6692200</t>
  </si>
  <si>
    <t>SUB HOPPER ASSY (BEFORE A61DR70600)</t>
  </si>
  <si>
    <t>A61DR70611</t>
  </si>
  <si>
    <t>PAPER FEED DETECTION BOARD/R ASSY</t>
  </si>
  <si>
    <t>A4EUH89000</t>
  </si>
  <si>
    <t>UP/DOWN WIRE /RIGHT</t>
  </si>
  <si>
    <t>A0GD641300</t>
  </si>
  <si>
    <t>WEB UNIT (BEFORE 57AE-5430)</t>
  </si>
  <si>
    <t>57AER70300</t>
  </si>
  <si>
    <t>NEUTRALIZING BRUSH /C</t>
  </si>
  <si>
    <t>A0GY738300</t>
  </si>
  <si>
    <t>A3EPPPFS00</t>
  </si>
  <si>
    <t>BRUSHLESS MOTOR /30 (BEFORE A61DM10300)</t>
  </si>
  <si>
    <t>A61DM10301</t>
  </si>
  <si>
    <t>A3CFPP2301</t>
  </si>
  <si>
    <t>A6WDPP1700</t>
  </si>
  <si>
    <t>FUSING DRIVE ASSY (BEFORE A5C1R72100)(NOW A5C1R72144)</t>
  </si>
  <si>
    <t>A5C1R72133</t>
  </si>
  <si>
    <t>A660211500</t>
  </si>
  <si>
    <t>REGISTRATION PLATE /UPPER</t>
  </si>
  <si>
    <t>A0G6710502</t>
  </si>
  <si>
    <t>*ADF CABLE (BEFORE A3CEN11711)</t>
  </si>
  <si>
    <t>A3CEN11722</t>
  </si>
  <si>
    <t>BLADE SEAL BLOCK F ASSY (BEFORE 40LA-2111)</t>
  </si>
  <si>
    <t>40LAR70100</t>
  </si>
  <si>
    <t>FUSING DRIVE ASSY (BEFORE A5C1R72133, A5C1R72100)</t>
  </si>
  <si>
    <t>A5C1R72144</t>
  </si>
  <si>
    <t>CARTRIDGE SMARTCHIP</t>
  </si>
  <si>
    <t>A63PPP0B00</t>
  </si>
  <si>
    <t>PAPER FEED TIRE/1 (BEFORE 4594101001)</t>
  </si>
  <si>
    <t>13QA41040</t>
  </si>
  <si>
    <t>SUPPORT PART /RIGHT</t>
  </si>
  <si>
    <t>A3GN160900</t>
  </si>
  <si>
    <t>CONVEYANCE ROLLER/1</t>
  </si>
  <si>
    <t>A5AW860600</t>
  </si>
  <si>
    <t>BRUSHLESS MOTOR (BEFORE A02EM10301, A02EM10300)</t>
  </si>
  <si>
    <t>A02EM10302</t>
  </si>
  <si>
    <t>A1RF520200</t>
  </si>
  <si>
    <t>LCD</t>
  </si>
  <si>
    <t>ACETPP4700</t>
  </si>
  <si>
    <t>DRIVE SHAFT /2</t>
  </si>
  <si>
    <t>A4EU210900</t>
  </si>
  <si>
    <t>4034301201</t>
  </si>
  <si>
    <t>FEED/TRANSPORT DRIVE ASSY</t>
  </si>
  <si>
    <t>A02ER71200</t>
  </si>
  <si>
    <t>FRONT DOOR SENSOR</t>
  </si>
  <si>
    <t>AAFHPP1F00</t>
  </si>
  <si>
    <t>A2XK163201</t>
  </si>
  <si>
    <t>A796R70611</t>
  </si>
  <si>
    <t>LEXMARK MC410 UICC CARD</t>
  </si>
  <si>
    <t>40X9114-OEM</t>
  </si>
  <si>
    <t>MOUNTING PART</t>
  </si>
  <si>
    <t>A6F7PP0X00</t>
  </si>
  <si>
    <t>SECURITY SWITCH CLASSE 3 UL</t>
  </si>
  <si>
    <t>3767</t>
  </si>
  <si>
    <t>BELT ASSY</t>
  </si>
  <si>
    <t>A3EPPPAK00</t>
  </si>
  <si>
    <t>TENSION ROLLER</t>
  </si>
  <si>
    <t>A1RF523600</t>
  </si>
  <si>
    <t>REVERSE SHAFT</t>
  </si>
  <si>
    <t>A03X563600</t>
  </si>
  <si>
    <t>FIXING HALOGEN HEATER / UPPER</t>
  </si>
  <si>
    <t>A1DUM31E00</t>
  </si>
  <si>
    <t>BLADE SEAL BLOCK R ASSY (BEFORE 26NA-2120)</t>
  </si>
  <si>
    <t>26NAR70300</t>
  </si>
  <si>
    <t>24 TEETH PULLEY DIA 9</t>
  </si>
  <si>
    <t>5164A</t>
  </si>
  <si>
    <t>DRIVE SHAFT /1</t>
  </si>
  <si>
    <t>A4EU211000</t>
  </si>
  <si>
    <t>DC BRUSHLESS MOTOR /40</t>
  </si>
  <si>
    <t>A1DUM10100</t>
  </si>
  <si>
    <t>TONER SUPPLY COVER /1</t>
  </si>
  <si>
    <t>56UA34452</t>
  </si>
  <si>
    <t>LED EXPOSURE UNIT</t>
  </si>
  <si>
    <t>A890R70211</t>
  </si>
  <si>
    <t>IU AFTER ASSY (BEFORE A1XUR70011)</t>
  </si>
  <si>
    <t>A1XUR70033</t>
  </si>
  <si>
    <t>FUSING DRIVE ASSY (BEFORE A2X0R70800)</t>
  </si>
  <si>
    <t>A2X0R70811</t>
  </si>
  <si>
    <t>PWB ASSEMBLY(PWB-CB_L ASSY)</t>
  </si>
  <si>
    <t>A2XMH00301</t>
  </si>
  <si>
    <t>MEMORY BOARD (WW) (BEFORE A6DRR70400)</t>
  </si>
  <si>
    <t>A6DRR70433</t>
  </si>
  <si>
    <t>PAPER EXIT FRONT ASSY</t>
  </si>
  <si>
    <t>A797F83005</t>
  </si>
  <si>
    <t>COVER /REAR</t>
  </si>
  <si>
    <t>A93E268401</t>
  </si>
  <si>
    <t>(-)COUPLING SHAFT</t>
  </si>
  <si>
    <t>A0GD211300</t>
  </si>
  <si>
    <t>DUP CONVEYANCE ASSY</t>
  </si>
  <si>
    <t>A3GNR70800</t>
  </si>
  <si>
    <t>A121PP0400</t>
  </si>
  <si>
    <t>15AV46100</t>
  </si>
  <si>
    <t>FUSING SEPARATION PLATE ASSY (BEFORE A1DUR74H00)</t>
  </si>
  <si>
    <t>A1DUR74H11</t>
  </si>
  <si>
    <t>A6DTPP0300</t>
  </si>
  <si>
    <t>CLEANING BRUSH /2 ASSY</t>
  </si>
  <si>
    <t>A4EUR74600</t>
  </si>
  <si>
    <t>MULTIPLE BYPASS TRAY ASSY</t>
  </si>
  <si>
    <t>A5C1R71111</t>
  </si>
  <si>
    <t>DRIVE BOARD/1 ASSY</t>
  </si>
  <si>
    <t>A4EUR76G11</t>
  </si>
  <si>
    <t>PWB ASSEMBLY (EXCB)</t>
  </si>
  <si>
    <t>AA7NH00500</t>
  </si>
  <si>
    <t>SEPARATOR</t>
  </si>
  <si>
    <t>4040575501</t>
  </si>
  <si>
    <t>RELEASE LEVER /REAR</t>
  </si>
  <si>
    <t>A0GD618212</t>
  </si>
  <si>
    <t>PHOTO MICRO SENSOR EE-SX951P-R 1M</t>
  </si>
  <si>
    <t>KP90665</t>
  </si>
  <si>
    <t>A02EM10400</t>
  </si>
  <si>
    <t>FUSING STAY /UPPER ASSY (BEFORE A50UR73D00FOC, A50UR73D00)</t>
  </si>
  <si>
    <t>A50UR73D11</t>
  </si>
  <si>
    <t>CONVEYANCE ASSY (BEFORE A3GNR70711)</t>
  </si>
  <si>
    <t>A3GNR70722</t>
  </si>
  <si>
    <t>FRB</t>
  </si>
  <si>
    <t>A9HJH00501</t>
  </si>
  <si>
    <t>PWB ASSMBLY(PWB-SATA)</t>
  </si>
  <si>
    <t>A7AHH02S02</t>
  </si>
  <si>
    <t>CONVEYANCE ASSY</t>
  </si>
  <si>
    <t>A79KR70200</t>
  </si>
  <si>
    <t>COVER/ FRONT</t>
  </si>
  <si>
    <t>A85GPP0700</t>
  </si>
  <si>
    <t>PANEL BOARD ASSY</t>
  </si>
  <si>
    <t>ACETPP4800</t>
  </si>
  <si>
    <t>ORIGINAL GLASS ASSY</t>
  </si>
  <si>
    <t>A161R72200</t>
  </si>
  <si>
    <t>MEMORY BOARD(WW) (BEFORE A3GNR71033, A3GNR71022, A3GNR71011)</t>
  </si>
  <si>
    <t>A3GNR71044</t>
  </si>
  <si>
    <t>TRANSFER GUIDE UPPER ASSY</t>
  </si>
  <si>
    <t>A9VPR71800</t>
  </si>
  <si>
    <t>FIXING WIRING/2</t>
  </si>
  <si>
    <t>A85CN10700</t>
  </si>
  <si>
    <t>KM REAR UPPER AND LOWER-H2</t>
  </si>
  <si>
    <t>A63NPP0400</t>
  </si>
  <si>
    <t>CASSETTE ASSY /1ST (BEFORE A7AHR71411)</t>
  </si>
  <si>
    <t>A7AHPP3400</t>
  </si>
  <si>
    <t>SENSOR</t>
  </si>
  <si>
    <t>A143PP6X00</t>
  </si>
  <si>
    <t>ROLLER (SAME AS 13YH40660) (OBSOLETE)</t>
  </si>
  <si>
    <t>IDLER ROLLER/1</t>
  </si>
  <si>
    <t>A03U845301</t>
  </si>
  <si>
    <t>NARROW MEDIA/BIN FULL</t>
  </si>
  <si>
    <t>A63NPP0H00</t>
  </si>
  <si>
    <t>A161104002</t>
  </si>
  <si>
    <t>KM DEVELOP MPF L/M FEEDER</t>
  </si>
  <si>
    <t>A63PPP0P00</t>
  </si>
  <si>
    <t>AC DRIVE BOARD /1 ASSY (BEFORE A92WH51000)</t>
  </si>
  <si>
    <t>A92WH51003</t>
  </si>
  <si>
    <t>DEVELOPING IDLING GEAR ASSY</t>
  </si>
  <si>
    <t>A4EUR71S00</t>
  </si>
  <si>
    <t>COVER/ PI</t>
  </si>
  <si>
    <t>A87HPP0801</t>
  </si>
  <si>
    <t>WHITE_SHEET (BEFORE A143112313)</t>
  </si>
  <si>
    <t>A143112314</t>
  </si>
  <si>
    <t>UPPER SENSOR SUB ASSY (BEFORE A5AWR72200)</t>
  </si>
  <si>
    <t>A92WR71900</t>
  </si>
  <si>
    <t>FOAM PAD</t>
  </si>
  <si>
    <t>11081</t>
  </si>
  <si>
    <t>SPARE,CBL,SWITCH.LED 300MM (BEFORE A5URPP0600)</t>
  </si>
  <si>
    <t>A7X5101500</t>
  </si>
  <si>
    <t>HARNESS</t>
  </si>
  <si>
    <t>A6F7PP0A00</t>
  </si>
  <si>
    <t>SENSOR - FRONT ACCESS COVER</t>
  </si>
  <si>
    <t>A63NPP0P00</t>
  </si>
  <si>
    <t>TOP ACCESS</t>
  </si>
  <si>
    <t>AAFMPP1800</t>
  </si>
  <si>
    <t>ERASE/ YMC ASSY (BEFORE A797R70400)</t>
  </si>
  <si>
    <t>A797R70411</t>
  </si>
  <si>
    <t>(-)CONNECTING BLOCK/C ASSY</t>
  </si>
  <si>
    <t>A4EUR71F00</t>
  </si>
  <si>
    <t>16EA70041</t>
  </si>
  <si>
    <t>SLIDE RAIL /LEFT</t>
  </si>
  <si>
    <t>A1RF815702</t>
  </si>
  <si>
    <t>(-)CLUTCH</t>
  </si>
  <si>
    <t>A2YFM20000</t>
  </si>
  <si>
    <t>HOPPER/UPPER ASSY</t>
  </si>
  <si>
    <t>A5AWR73011</t>
  </si>
  <si>
    <t>DRUM CHARGE UNIT</t>
  </si>
  <si>
    <t>A1XUR70100</t>
  </si>
  <si>
    <t>IDLER ROLLER ASSY</t>
  </si>
  <si>
    <t>A4EUR72800</t>
  </si>
  <si>
    <t>PROTECTIVE ACRYLIC</t>
  </si>
  <si>
    <t>200.26.0001.02</t>
  </si>
  <si>
    <t>SENSOR KIT</t>
  </si>
  <si>
    <t>A6F7PP1400</t>
  </si>
  <si>
    <t>GUIDE (BEFORE A3GN892101)</t>
  </si>
  <si>
    <t>A3GN892102</t>
  </si>
  <si>
    <t>MAIN DRIVE ASSY (BEFORE A0EDR70400)</t>
  </si>
  <si>
    <t>A0EDR70411</t>
  </si>
  <si>
    <t>REINFORCE PLATE /1</t>
  </si>
  <si>
    <t>A4F3902500</t>
  </si>
  <si>
    <t>65AA26100E</t>
  </si>
  <si>
    <t>PW BOARD ASSY</t>
  </si>
  <si>
    <t>A3CEPP4900</t>
  </si>
  <si>
    <t>STAPLE CARTRIDGE</t>
  </si>
  <si>
    <t>9J08P00100</t>
  </si>
  <si>
    <t>GAZ SPRING 200MM 800N</t>
  </si>
  <si>
    <t>PHOTO MICROSENSOR EE-SX953P-R 1M</t>
  </si>
  <si>
    <t>KP103745</t>
  </si>
  <si>
    <t>CONTROL PANEL PCBA ASSEMBLY</t>
  </si>
  <si>
    <t>A63PPP1300</t>
  </si>
  <si>
    <t>BOTTLE DRIVE ASSY</t>
  </si>
  <si>
    <t>A55VR70200</t>
  </si>
  <si>
    <t>PAPER EXIT GEAR /C 25T</t>
  </si>
  <si>
    <t>A0G6247500</t>
  </si>
  <si>
    <t>PAPER FEED CONTROL HARNESS /2</t>
  </si>
  <si>
    <t>A0GDN15101</t>
  </si>
  <si>
    <t>DRIVE PLATE/1 ASSY</t>
  </si>
  <si>
    <t>A4EUR76H00</t>
  </si>
  <si>
    <t>1ST FOLDING KNIFE ASSY</t>
  </si>
  <si>
    <t>A4F4R70H00</t>
  </si>
  <si>
    <t>INDEX SENSOR</t>
  </si>
  <si>
    <t>A63NPP0S00</t>
  </si>
  <si>
    <t>CARRIAGE RAIL RIGHT</t>
  </si>
  <si>
    <t>56UA20160</t>
  </si>
  <si>
    <t>LAMP</t>
  </si>
  <si>
    <t>A61FM31100</t>
  </si>
  <si>
    <t>CONTROL PANEL COVER AND BUTTONS</t>
  </si>
  <si>
    <t>A63PPP1200</t>
  </si>
  <si>
    <t>COVER/RIGHT ASSY</t>
  </si>
  <si>
    <t>A6F7PP0500</t>
  </si>
  <si>
    <t>MPF GEARBOX H</t>
  </si>
  <si>
    <t>AAFHPP1700</t>
  </si>
  <si>
    <t>CONVEYANCE GUIDE PART RIGHT</t>
  </si>
  <si>
    <t>50GA54880</t>
  </si>
  <si>
    <t>UPPER FRONT JAM ACCESS</t>
  </si>
  <si>
    <t>A63NPP1200</t>
  </si>
  <si>
    <t>HORIZONTAL CONVEYANCE/2 ASSY</t>
  </si>
  <si>
    <t>A4EUR71H00</t>
  </si>
  <si>
    <t>BREAKER</t>
  </si>
  <si>
    <t>A4EWM60401</t>
  </si>
  <si>
    <t>UPPER COVER</t>
  </si>
  <si>
    <t>A3EPPP1R02</t>
  </si>
  <si>
    <t>HINGE/ LEFT</t>
  </si>
  <si>
    <t>AAMNPP3100</t>
  </si>
  <si>
    <t>A121PP0700</t>
  </si>
  <si>
    <t>FIXING WIRING /2</t>
  </si>
  <si>
    <t>A9VEN10700</t>
  </si>
  <si>
    <t>CLEANING BRUSH /1 ASSY</t>
  </si>
  <si>
    <t>A4EUR74500</t>
  </si>
  <si>
    <t>REVERSE SHAFT /B</t>
  </si>
  <si>
    <t>A4EUR72J11</t>
  </si>
  <si>
    <t>DEVELOPING SHAFT HOLDER</t>
  </si>
  <si>
    <t>26NA30650</t>
  </si>
  <si>
    <t>A3GN160104</t>
  </si>
  <si>
    <t>1500-SHEET PAPER FEED ASSY (BEFORE A2X0R70R66, A2X0R70R55, A2X0R70R11)</t>
  </si>
  <si>
    <t>A2X0R70R77</t>
  </si>
  <si>
    <t>PAPER FEED CONTROL HARNESS</t>
  </si>
  <si>
    <t>A0GCN12001</t>
  </si>
  <si>
    <t>GUIDE PART /REAR</t>
  </si>
  <si>
    <t>A0G6615100</t>
  </si>
  <si>
    <t>FEED ROLLER</t>
  </si>
  <si>
    <t>15327</t>
  </si>
  <si>
    <t>OPE.UNIT CONTROL HARNESS /2</t>
  </si>
  <si>
    <t>A50UN29101</t>
  </si>
  <si>
    <t>CONVEYANCE HOLDER ASSY (BEFORE A2X0R71C11, A2X0R71C00)</t>
  </si>
  <si>
    <t>A2X0R71C22</t>
  </si>
  <si>
    <t>CHARGE CONTROL PLATE (BEFORE 4024100601)</t>
  </si>
  <si>
    <t>56AA25030</t>
  </si>
  <si>
    <t>MANUAL FEED TRAY UNIT</t>
  </si>
  <si>
    <t>A0VDR71600</t>
  </si>
  <si>
    <t>A3GN890103</t>
  </si>
  <si>
    <t>BALL BEARING (BEFORE 15AV75040)</t>
  </si>
  <si>
    <t>A660707900</t>
  </si>
  <si>
    <t>ADF CONTROL BOARD ASSY (BEFORE A93EH00901)</t>
  </si>
  <si>
    <t>A93EH00903</t>
  </si>
  <si>
    <t>UPPER FUSER CLAW (SET OF 6)</t>
  </si>
  <si>
    <t>56AA54270</t>
  </si>
  <si>
    <t>KM OP PANEL-L</t>
  </si>
  <si>
    <t>A63PPP0900</t>
  </si>
  <si>
    <t>THREADED SHAFT MARGIN TABLE 3D EVO</t>
  </si>
  <si>
    <t>OPEN/CLOSE COVER/FR (BEFORE A161161301)</t>
  </si>
  <si>
    <t>A161161303</t>
  </si>
  <si>
    <t>A7PUM40800</t>
  </si>
  <si>
    <t>ROLLER (BEFORE 13YH40390)</t>
  </si>
  <si>
    <t>4582301401</t>
  </si>
  <si>
    <t>PAPER FEED CASSETTE (BEFORE A0ED620113, A0ED620102)</t>
  </si>
  <si>
    <t>A0ED620115</t>
  </si>
  <si>
    <t>DRUM CLEANING BLADE ASSY (BEFORE 50GA-2090)</t>
  </si>
  <si>
    <t>50GAR70300</t>
  </si>
  <si>
    <t>HINGE (BEFORE A0HFPP4400)</t>
  </si>
  <si>
    <t>A0HFPP4403</t>
  </si>
  <si>
    <t>BRUSHLESS MOTOR</t>
  </si>
  <si>
    <t>A2XMM11000</t>
  </si>
  <si>
    <t>A9HGR71000</t>
  </si>
  <si>
    <t>PWB ASSEMBLY (PWB-DS)</t>
  </si>
  <si>
    <t>A7PUH02A01</t>
  </si>
  <si>
    <t>LOAD BREAK SWITCH</t>
  </si>
  <si>
    <t>905.11.0014.00</t>
  </si>
  <si>
    <t>DEVELOPING ROLLER (BEFORE 4163529602 27AE30050)</t>
  </si>
  <si>
    <t>ASM UPPER</t>
  </si>
  <si>
    <t>AA1PPP0D00</t>
  </si>
  <si>
    <t>DRIVE GEAR /7 20T</t>
  </si>
  <si>
    <t>A0G6217500</t>
  </si>
  <si>
    <t>CIS CLEANING ASSY</t>
  </si>
  <si>
    <t>AAMPR70600</t>
  </si>
  <si>
    <t>FUSING DRIVE ASSY (BEFORE A79MR70533)</t>
  </si>
  <si>
    <t>A79MR70544</t>
  </si>
  <si>
    <t>500 CASSETTE PAPER ASSY (NOW A9VEF63102)</t>
  </si>
  <si>
    <t>A9VEF63100</t>
  </si>
  <si>
    <t>FIXING LAMP / UPPER (BEFORE A03UM31E00)</t>
  </si>
  <si>
    <t>A03UM31E12</t>
  </si>
  <si>
    <t>A3GN892300</t>
  </si>
  <si>
    <t>CCD ASSY (BEFORE A795R71000)</t>
  </si>
  <si>
    <t>A795R71011</t>
  </si>
  <si>
    <t>PWB ASSEMBLY (PWB-IF ASSY)</t>
  </si>
  <si>
    <t>A0EDH01A01</t>
  </si>
  <si>
    <t>HOPPER ASSY</t>
  </si>
  <si>
    <t>A1UDR71500</t>
  </si>
  <si>
    <t>SENSOR CONTROL BOARD ASSEMBLY</t>
  </si>
  <si>
    <t>A8WCH00100</t>
  </si>
  <si>
    <t>DRIVE GEAR /8 15/22T</t>
  </si>
  <si>
    <t>A0G6217600</t>
  </si>
  <si>
    <t>A108890200</t>
  </si>
  <si>
    <t>CONVEYANCE DOOR ASSY (BEFORE A2X0R71D00)</t>
  </si>
  <si>
    <t>A2X0R71D22</t>
  </si>
  <si>
    <t>WIPER ROLLER GEN 2 FOR NS MULTI</t>
  </si>
  <si>
    <t>931.05.0044.00</t>
  </si>
  <si>
    <t>RADF TOP COVER ASSY</t>
  </si>
  <si>
    <t>AA1PPP0N00</t>
  </si>
  <si>
    <t>WIPER ROLL</t>
  </si>
  <si>
    <t>931.05.0041.00</t>
  </si>
  <si>
    <t>GUIDE SHEET /6</t>
  </si>
  <si>
    <t>A0H2450101</t>
  </si>
  <si>
    <t>COLOR REGIST ASSY (OBSOLETE) (DICONTINUED)</t>
  </si>
  <si>
    <t>A1DUR71500</t>
  </si>
  <si>
    <t>MPF DRIVE</t>
  </si>
  <si>
    <t>A63NPP1300</t>
  </si>
  <si>
    <t>COVER /LEFT (BEFORE A799163801, A799163800)</t>
  </si>
  <si>
    <t>A799163802</t>
  </si>
  <si>
    <t>KM TOP-H</t>
  </si>
  <si>
    <t>A63NPP0300</t>
  </si>
  <si>
    <t>A121PP0C00</t>
  </si>
  <si>
    <t>ADF CONTROL BOARD ASSY</t>
  </si>
  <si>
    <t>A93EH00901</t>
  </si>
  <si>
    <t>DRIVE CONNECTING SHAFT ASSY /MIDDLE</t>
  </si>
  <si>
    <t>A0GDR72500</t>
  </si>
  <si>
    <t>(S) VERTICAL CONVEYANCE/1 ASSY (BEFORE A4EUR71E00)</t>
  </si>
  <si>
    <t>A4EUR71E11</t>
  </si>
  <si>
    <t>PALLET FEEDER GREEN SUCTION CUP</t>
  </si>
  <si>
    <t>KP103643</t>
  </si>
  <si>
    <t>TOOTH BELT 16 ATN5/1890</t>
  </si>
  <si>
    <t>KP94806</t>
  </si>
  <si>
    <t>A9HGR70600</t>
  </si>
  <si>
    <t>CONVEYANCE PULLEY /2</t>
  </si>
  <si>
    <t>A0G6813200</t>
  </si>
  <si>
    <t>9314120091</t>
  </si>
  <si>
    <t>HOLDER DRUM ROTARY SHAFT</t>
  </si>
  <si>
    <t>55TA75020</t>
  </si>
  <si>
    <t>A1RFR7N400</t>
  </si>
  <si>
    <t>PAPER EXIT ROLLER (NOW A93E893101)</t>
  </si>
  <si>
    <t>A93E893100</t>
  </si>
  <si>
    <t>COVER/ UPPER</t>
  </si>
  <si>
    <t>AAR5PP1801</t>
  </si>
  <si>
    <t>CYLINDRICAL BRUSH</t>
  </si>
  <si>
    <t>FRAME PRESSURIZATION ASSY (NOW A2X0R73011)</t>
  </si>
  <si>
    <t>A2X0R73000</t>
  </si>
  <si>
    <t>AA2JR72811</t>
  </si>
  <si>
    <t>PANEL ASSY - REPAIRED</t>
  </si>
  <si>
    <t>A79JM70104R</t>
  </si>
  <si>
    <t>FILTER EXCHANGING ASSY</t>
  </si>
  <si>
    <t>A1DUR70300</t>
  </si>
  <si>
    <t>TRANSFER ROLLER (BEFORE 65AA45010)</t>
  </si>
  <si>
    <t>65AA45011</t>
  </si>
  <si>
    <t>ONE-WAY FLOW CONTROL VALVE 1/8</t>
  </si>
  <si>
    <t>NON-US MKT SUB HOPPER ASSY</t>
  </si>
  <si>
    <t>A7PUR71333</t>
  </si>
  <si>
    <t>KM OP PANEL-H2</t>
  </si>
  <si>
    <t>A63NPP0A00</t>
  </si>
  <si>
    <t>AC DRIVE BOARD ASSY (BIZHUB PRESS 1250)</t>
  </si>
  <si>
    <t>A4EUH51000</t>
  </si>
  <si>
    <t>FRAME PRESSURIZATION ASSY (BEFORE A2X0R73000)</t>
  </si>
  <si>
    <t>A2X0R73011</t>
  </si>
  <si>
    <t>A87GPP1301</t>
  </si>
  <si>
    <t>IDLING SHAFT ASSY (BEFORE 15AVR71000)</t>
  </si>
  <si>
    <t>15AV-1280</t>
  </si>
  <si>
    <t>OPERATOR PANEL 2.4IN LCD</t>
  </si>
  <si>
    <t>A6WPPP0P00</t>
  </si>
  <si>
    <t>TRANSPORT BELT BGK P-8100 / 1530(-5 PER CENT) X 406 PARTS PER MACHINE</t>
  </si>
  <si>
    <t>KP96338</t>
  </si>
  <si>
    <t>VACUUM SUCTION CUP SGP 244 PARTS PER FEEDER MODULE</t>
  </si>
  <si>
    <t>KP43628</t>
  </si>
  <si>
    <t>* COVER (BEFORE A3CFPP5B02)</t>
  </si>
  <si>
    <t>A3CFPP5B02</t>
  </si>
  <si>
    <t>ACF1PP0100</t>
  </si>
  <si>
    <t>ACM OPTION</t>
  </si>
  <si>
    <t>A63NPP1E00</t>
  </si>
  <si>
    <t>KM 4.3 LCD TOUCH DISPLAY</t>
  </si>
  <si>
    <t>AAFNPP1A00</t>
  </si>
  <si>
    <t>PALLET FEEDER WHITE SUCCION CUP</t>
  </si>
  <si>
    <t>KP103556</t>
  </si>
  <si>
    <t>DRUM DRIVE YC</t>
  </si>
  <si>
    <t>A5AWR71300</t>
  </si>
  <si>
    <t>CHARGING CORONA UNIT (BEFORE 57AA-2500)</t>
  </si>
  <si>
    <t>57AAR71400</t>
  </si>
  <si>
    <t>RELAY WIRING /B</t>
  </si>
  <si>
    <t>A0G6N15101</t>
  </si>
  <si>
    <t>KM 550 TRAY DRAWER</t>
  </si>
  <si>
    <t>A63NPP2D00</t>
  </si>
  <si>
    <t>A92E160602</t>
  </si>
  <si>
    <t>DRUM DRIVE K</t>
  </si>
  <si>
    <t>A5AWR71500</t>
  </si>
  <si>
    <t>TONER COLLECTING UNIT</t>
  </si>
  <si>
    <t>A1DUR70V00</t>
  </si>
  <si>
    <t>SD CARD / PROG FACTORY FOR IFOIL-L</t>
  </si>
  <si>
    <t>KP5534L</t>
  </si>
  <si>
    <t>A9JX700500</t>
  </si>
  <si>
    <t>TOOTHED BELT 16 AT 5/660</t>
  </si>
  <si>
    <t>KP96473</t>
  </si>
  <si>
    <t>WEB</t>
  </si>
  <si>
    <t>A4EW731400</t>
  </si>
  <si>
    <t>A7PUM40600</t>
  </si>
  <si>
    <t>TOOTH BELT 16 AT 5 / 1145</t>
  </si>
  <si>
    <t>KP94809</t>
  </si>
  <si>
    <t>FILTER EXCHANGING ASSY (BEFORE A03UR70100)</t>
  </si>
  <si>
    <t>A03UR70111</t>
  </si>
  <si>
    <t>LEVELING FEET D103 M16</t>
  </si>
  <si>
    <t>915.20.0005.00</t>
  </si>
  <si>
    <t>TOOTH BELT 16 T 5/650</t>
  </si>
  <si>
    <t>S0825</t>
  </si>
  <si>
    <t>TOOTHED BELT 10 T 5/455</t>
  </si>
  <si>
    <t>KP20813</t>
  </si>
  <si>
    <t>LOWER ROLLER ASSY (BEFORE 57GA-5280)</t>
  </si>
  <si>
    <t>57GAR72200</t>
  </si>
  <si>
    <t>ULTRASONIC FLUID DETECTION SENSOR</t>
  </si>
  <si>
    <t>FUSING ROLLER/LOWER</t>
  </si>
  <si>
    <t>A03U720300</t>
  </si>
  <si>
    <t>DEVELOPER UNIT / K (BEFORE A1DUR72S44, A1DUR72S33, A1DUR72S22)(NOW A1DUR72S66)</t>
  </si>
  <si>
    <t>A1DUR72S55</t>
  </si>
  <si>
    <t>ROLLER ASSY</t>
  </si>
  <si>
    <t>DEVELOPER UNIT / CYAN (BEFORE A1DUR74K22, A1DUR74K44)(NOW A1DUR74K77)</t>
  </si>
  <si>
    <t>A1DUR74K66</t>
  </si>
  <si>
    <t>DEVELOPER UNIT / K (BEFORE A1DUR72S55, A1DUR72S44, A1DUR72S33, A1DUR72S22)</t>
  </si>
  <si>
    <t>A1DUR72S66</t>
  </si>
  <si>
    <t>DEVELOPER UNIT / CYAN (BEFORE A1DUR74K66, A1DUR74K22, A1DUR74K44) (OBSOLETE)</t>
  </si>
  <si>
    <t>A1DUR74K77</t>
  </si>
  <si>
    <t>DRIVE, DVD-RW,SLIM SLOT-LOAD PRO80</t>
  </si>
  <si>
    <t>45086559</t>
  </si>
  <si>
    <t>RG190 39 14 2TDMLO FAN</t>
  </si>
  <si>
    <t>NYA COLLECTING ROLLER ASSY (BEFORE 57AA-2130) DISCONTINUED</t>
  </si>
  <si>
    <t>57AAR71100</t>
  </si>
  <si>
    <t>AIR PUMP</t>
  </si>
  <si>
    <t>MARGIN TABLE BELT</t>
  </si>
  <si>
    <t>KP504618</t>
  </si>
  <si>
    <t>SINGLE-ACTING CYLINDER, ADVULQ-20-25-P-A3 PARTS PER FEEDER MODULE</t>
  </si>
  <si>
    <t>KP01570</t>
  </si>
  <si>
    <t>DEVELOPING UNIT /K ECO (BEFORE A03UR70733, A03UR7C800, A03UR70711, A03UR70700)</t>
  </si>
  <si>
    <t>A03UR7C822</t>
  </si>
  <si>
    <t>NON-US MKT 100 V FUSER - JAPAN MARKET</t>
  </si>
  <si>
    <t>A63NPP0B00</t>
  </si>
  <si>
    <t>CORONA WIRE KIT</t>
  </si>
  <si>
    <t>Z160980200</t>
  </si>
  <si>
    <t>ASM,DRIVE,DVD-RW,INTERNAL,SATA</t>
  </si>
  <si>
    <t>45162407</t>
  </si>
  <si>
    <t>DOUBLE ACTING CYLINDER CD85N25-10C-B</t>
  </si>
  <si>
    <t>KP87709</t>
  </si>
  <si>
    <t>MOTOR NICHIBO HS5B 6:1 E2 (BEFORE 113-105146)</t>
  </si>
  <si>
    <t>STEPPER MOTOR 1,2A</t>
  </si>
  <si>
    <t>KIT SPARE CBL,INTERFACE VIDEO PRO80-IV</t>
  </si>
  <si>
    <t>45116313</t>
  </si>
  <si>
    <t>1ST CASSETTE ASSY (BEFORE A0EDR73533)</t>
  </si>
  <si>
    <t>A0EDR73544</t>
  </si>
  <si>
    <t>ELECTRICAL VALVE</t>
  </si>
  <si>
    <t>HEAT ROLLER</t>
  </si>
  <si>
    <t>700-260</t>
  </si>
  <si>
    <t>TRF BELT KIT (BEFORE A02ER73022, A02ER73011) (BIZHUB C-200/203/253/353)</t>
  </si>
  <si>
    <t>A02ER73044</t>
  </si>
  <si>
    <t>CONTACT SENSOR HEAD</t>
  </si>
  <si>
    <t>FIBRE OPTIC SENSOR</t>
  </si>
  <si>
    <t>FIBRE-OPTIC AMPLIFIER</t>
  </si>
  <si>
    <t>REFLECTIVE SENSOR O300.RP-GW1B.72N</t>
  </si>
  <si>
    <t>KP94010</t>
  </si>
  <si>
    <t>BELT 142L</t>
  </si>
  <si>
    <t>A660212300</t>
  </si>
  <si>
    <t>DEVELOPING UNIT /YMC ECO (BEFORE A03UR70644, A03UR7C700, A03UR70600, A03UR70611, A03UR70622)</t>
  </si>
  <si>
    <t>A03UR7C722</t>
  </si>
  <si>
    <t>TOOTHED BELT 16 AT 5/2440</t>
  </si>
  <si>
    <t>KP96474</t>
  </si>
  <si>
    <t>DEVELOPING UNIT (BEFORE A5AWR70155, A5AWR70144, A5AWR70122, A5AWR70111)</t>
  </si>
  <si>
    <t>A5AWR70177</t>
  </si>
  <si>
    <t>NOT US MARKET FUSING UNIT 110V (BEFORE A161R73244, A161R73233)</t>
  </si>
  <si>
    <t>A161R73255</t>
  </si>
  <si>
    <t>CBL,DUAL USB 3.0,20 PINHDR TO RT ANGLE 2</t>
  </si>
  <si>
    <t>45162416</t>
  </si>
  <si>
    <t>TRANSPORT BLUE BELT BGK P-8100 1061 (MINUS 5 PER CENT)</t>
  </si>
  <si>
    <t>KP100362</t>
  </si>
  <si>
    <t>LABEL PRESSURE ROLLER</t>
  </si>
  <si>
    <t>A8GHPP0200</t>
  </si>
  <si>
    <t>ULTRASONIC DOUBLESHEET SENSOR</t>
  </si>
  <si>
    <t>FS-532(F) FS-532/FS-532 PK/SD</t>
  </si>
  <si>
    <t>GUIDE PLATE /B ASSY</t>
  </si>
  <si>
    <t>A4F3R71800</t>
  </si>
  <si>
    <t>SET LASER CELL (LV-N11P  LV-S61  OP-42197)</t>
  </si>
  <si>
    <t>7933</t>
  </si>
  <si>
    <t>INPUT VACUUM BELT (SHORT) WITH WEDGE-TYPE GUIDING</t>
  </si>
  <si>
    <t>KP94332</t>
  </si>
  <si>
    <t>RAIL,MOUNTING,E200,CHARDONNAY</t>
  </si>
  <si>
    <t>45116312</t>
  </si>
  <si>
    <t>DOUBLE-ACTING CYLINDER ADVU-63-10-A-P-A (FESTO</t>
  </si>
  <si>
    <t>KP96245</t>
  </si>
  <si>
    <t>COUPLING MAIN HEATING ROLLER CLUTCH NSB7</t>
  </si>
  <si>
    <t>KP40060</t>
  </si>
  <si>
    <t>INFRARED EMITTER CARBON 35 X 14, LGES 925MM</t>
  </si>
  <si>
    <t>KP96415</t>
  </si>
  <si>
    <t>INKJET ICB MHC-XHD BD PROG.C7 FLASH W/ F (BEFORE 8906)</t>
  </si>
  <si>
    <t>8906C7</t>
  </si>
  <si>
    <t>VACUUM BELT WITH WEDGE GUIDE</t>
  </si>
  <si>
    <t>KP96378</t>
  </si>
  <si>
    <t>INFRARED TWIN TUBES 1128MM</t>
  </si>
  <si>
    <t>KP96685</t>
  </si>
  <si>
    <t>TRANSFER UNIT (BIZHUB 552/652) (BEFORE A2WUR70311)</t>
  </si>
  <si>
    <t>A2WUR70622</t>
  </si>
  <si>
    <t>SCREW (BG OF 10)</t>
  </si>
  <si>
    <t>V153030803</t>
  </si>
  <si>
    <t>PIN (C)</t>
  </si>
  <si>
    <t>COLLECTION GEAR /2 14T</t>
  </si>
  <si>
    <t>A1RF362400</t>
  </si>
  <si>
    <t>IDLING GEAR/G (BEFORE 4024288101)</t>
  </si>
  <si>
    <t>56AA77940</t>
  </si>
  <si>
    <t>A0P0663600</t>
  </si>
  <si>
    <t>TONER SUPPLY GEAR 33T</t>
  </si>
  <si>
    <t>A1RF415600</t>
  </si>
  <si>
    <t>(-)BALL BEARING /15</t>
  </si>
  <si>
    <t>A50U212600</t>
  </si>
  <si>
    <t>(-)HUMIDITY SENSOR (BEFORE A0P0M50000)</t>
  </si>
  <si>
    <t>A0P0M50400</t>
  </si>
  <si>
    <t>C TYPE RETAINING RING</t>
  </si>
  <si>
    <t>A5AW789900</t>
  </si>
  <si>
    <t>CARRIAGE PULLING LEVER</t>
  </si>
  <si>
    <t>57AA50760</t>
  </si>
  <si>
    <t>OPE.UNIT WIRING /4</t>
  </si>
  <si>
    <t>A4EUN28500</t>
  </si>
  <si>
    <t>OPERATION BOARD /3 ASSY</t>
  </si>
  <si>
    <t>A0G6H06000</t>
  </si>
  <si>
    <t>PCL</t>
  </si>
  <si>
    <t>A9JTM30800</t>
  </si>
  <si>
    <t>OPERATION BUTTON /9</t>
  </si>
  <si>
    <t>A0G6194000</t>
  </si>
  <si>
    <t>MGI JETvarnish 3DS,MGI JETvarnish 3DS</t>
  </si>
  <si>
    <t>JETCARD/JETVARNISH REFLECTOR</t>
  </si>
  <si>
    <t>AXIAL FAN 24 VDC FOR JETVARNISH</t>
  </si>
  <si>
    <t>AccurioLabel 400 AccurioPress 6120 AccurioPress 6136 AccurioPress 6136P/Accurio Press 6272P
AccurioPress 7120 AccurioPress 7136 AccurioPress 7136P AccurioPress C12000 AccurioPress C14000
AccurioPress C6085 AccurioPress C6100 AccurioPrint 2100 bizhub PRESS 1052 bizhub PRESS 1250
bizhub PRESS 1250P /bizhub PRESS 2250P bizhub PRESS C1085 bizhub PRESS C1100 bizhub PRO 1100</t>
  </si>
  <si>
    <t>MAIN BODY FAN MOTOR (BEFORE A03UM15200)</t>
  </si>
  <si>
    <t>A03UM15201</t>
  </si>
  <si>
    <t>AccurioLabel 400 AccurioPress C12000 AccurioPress C14000 AccurioPress C4070 AccurioPress C4080
AccurioPress C7090 AccurioPress C7100 AccurioPress C84hc AccurioPrint C4065</t>
  </si>
  <si>
    <t>AC DRIVE BOARD /230V</t>
  </si>
  <si>
    <t>AC57M46100</t>
  </si>
  <si>
    <t>bizhub 223 bizhub 283 bizhub 363 bizhub 423 MB-510</t>
  </si>
  <si>
    <t>ROLL (BEFORE 27AE30060)</t>
  </si>
  <si>
    <t>4163529801</t>
  </si>
  <si>
    <t>bizhub 223 bizhub 283 bizhub 363 bizhub 423 bizhub 552 bizhub 652 bizhub 654 bizhub 654e
bizhub 754 bizhub 754e bizhub C3850FS bizhub C3851FS bizhub C552DS bizhub C654 bizhub C654e
bizhub C754 bizhub C754e bizhub PRO 1100 DF-611 DF-617/DF-626 FS-527 FS-534SD FS-536SD FS-539
SD PF-708 PF-P07 PF-P08 PF-P09 PF-P13 PF-P14 SD-511</t>
  </si>
  <si>
    <t>NYA STOPPER RING</t>
  </si>
  <si>
    <t>1033440203</t>
  </si>
  <si>
    <t>bizhub C200 bizhub C353P magicolor 7450II magicolor 8650</t>
  </si>
  <si>
    <t>4004254501</t>
  </si>
  <si>
    <t>bizhub 223 bizhub 283 bizhub 363 bizhub 423</t>
  </si>
  <si>
    <t>GEAR 58/67T</t>
  </si>
  <si>
    <t>4030250501</t>
  </si>
  <si>
    <t>GEAR 20T</t>
  </si>
  <si>
    <t>4163522401</t>
  </si>
  <si>
    <t>bizhub PRESS 1052 bizhub PRESS 1250 bizhub PRESS 1250P /bizhub PRESS 2250P bizhub PRO 951</t>
  </si>
  <si>
    <t>IDLING GEAR A</t>
  </si>
  <si>
    <t>56UA77420</t>
  </si>
  <si>
    <t>bizhub 601 bizhub 751</t>
  </si>
  <si>
    <t>TIRE PAPER SUPPLY (BEFORE 4024103001)</t>
  </si>
  <si>
    <t>540040562</t>
  </si>
  <si>
    <t>SEAL (BEFORE 27AE12530)</t>
  </si>
  <si>
    <t>4021522501</t>
  </si>
  <si>
    <t>bizhub 552 bizhub 601 bizhub 652 bizhub 654 bizhub 654e bizhub 751 bizhub 754 bizhub 754e
bizhub 808 bizhub 958 bizhub C552DS bizhub C654 bizhub C654e bizhub C659 bizhub C754 bizhub
C754e bizhub C759 LU-203 LU-204 LU-205 LU-207 LU-301 LU-302 LU-303</t>
  </si>
  <si>
    <t>(-)CLAW, PAPER REGULATING</t>
  </si>
  <si>
    <t>540047200</t>
  </si>
  <si>
    <t>bizhub C3351 bizhub C3851FS</t>
  </si>
  <si>
    <t>PWB ASSEMBLE(PWB-MFP)</t>
  </si>
  <si>
    <t>A92EH02102</t>
  </si>
  <si>
    <t>bizhub PRO 1100</t>
  </si>
  <si>
    <t>PRINTER CONTROL BOARD ASSY (BIZHUB PRO 1100)</t>
  </si>
  <si>
    <t>A799H05001</t>
  </si>
  <si>
    <t>bizhub C452, bizhub C552, bizhub C552DS,  bizhub C652, bizhub C652DS, bizhub C654, bizhub C654e, bizhub C754, bizhub C754e</t>
  </si>
  <si>
    <t>FUSING UNIT</t>
  </si>
  <si>
    <t>ADF2R70100</t>
  </si>
  <si>
    <t>PWB ASSEMBLY (COLOR BLUE)</t>
  </si>
  <si>
    <t>A63NPP2V00</t>
  </si>
  <si>
    <t>bizhub 222, 282 y 362</t>
  </si>
  <si>
    <t>200 W SERVO MOTOR</t>
  </si>
  <si>
    <t>905.02.0009.00</t>
  </si>
  <si>
    <t>bizhub 458, 
bizhub 458e
bizhub 558
bizhub 558e
bizhub 658e
bizhub 808
bizhub 958
bizhub C458
bizhub C558
bizhub C658
bizhub C659
bizhub C759
FS-537, FS-539 o SD-513</t>
  </si>
  <si>
    <t>SD1 TO SD3 - SERVO DRIVE</t>
  </si>
  <si>
    <t>905.08.0024.00</t>
  </si>
  <si>
    <t>bizhub 284e bizhub 364e bizhub 454e bizhub 554e</t>
  </si>
  <si>
    <t>PWB ASSEMBLY (PWB-MFP) (BEFORE A61FH02001)</t>
  </si>
  <si>
    <t>A61FH02005</t>
  </si>
  <si>
    <t>AccurioPress C6085,AccurioPress C6100</t>
  </si>
  <si>
    <t>EMBOSS 2ND TRANSFER UNIT</t>
  </si>
  <si>
    <t>A92WR70E11</t>
  </si>
  <si>
    <t>bizhub 501</t>
  </si>
  <si>
    <t>CLUTCH (BEFORE 9322150011 9322120021)</t>
  </si>
  <si>
    <t>9322150012</t>
  </si>
  <si>
    <t>Magicolor 7450</t>
  </si>
  <si>
    <t>WASTE TONER (APPROX 18000 PAGES) MC-7450 (OBSOLETE)</t>
  </si>
  <si>
    <t>4065622</t>
  </si>
  <si>
    <t>AccurioPress C2060 AccurioPress C2070 AccurioPress C2070P AccurioPrint C2060L</t>
  </si>
  <si>
    <t>PH UNIT</t>
  </si>
  <si>
    <t>MAIN DRIVE ASSY</t>
  </si>
  <si>
    <t>(-)CLEANING GEAR /2 20T</t>
  </si>
  <si>
    <t>A0G6336900</t>
  </si>
  <si>
    <t>ADU RELAY HARNESS /5</t>
  </si>
  <si>
    <t>A4EUN12101</t>
  </si>
  <si>
    <t>bizhub 224e bizhub 227 bizhub 284e bizhub 287 bizhub 300i bizhub 308 bizhub 308e bizhub 360i
bizhub 364e bizhub 367 bizhub 368 bizhub 368e bizhub 450i bizhub 454e bizhub 458 bizhub 458e
bizhub 550i bizhub 554e bizhub 558 bizhub 558e bizhub 650i bizhub 658e bizhub C224e bizhub
C227 bizhub C250i bizhub C258 bizhub C284e bizhub C287 bizhub C300i bizhub C308 bizhub C360i
bizhub C364e bizhub C368 bizhub C450i bizhub C454e bizhub C458 bizhub C550i bizhub C554e
bizhub C558 bizhub C650i bizhub C658 Workplace Hub</t>
  </si>
  <si>
    <t>(-) JOINT</t>
  </si>
  <si>
    <t>A161240701</t>
  </si>
  <si>
    <t>POWER SUPPLY / 1 ASSY (BEFORE A85CR70400)</t>
  </si>
  <si>
    <t>A85CR70411</t>
  </si>
  <si>
    <t>bizhub PRESS C1060
bizhub PRESS C1070
bizhub PRESS C1070P
bizhub PRESS C1085
bizhub PRESS C1100
bizhub PRESS C71hc</t>
  </si>
  <si>
    <t>VIDEO INTERFACE BOARD</t>
  </si>
  <si>
    <t>A5A7H01001</t>
  </si>
  <si>
    <t>AccurioLabel 190/bizhub PRESS C71cf bizhub PRESS C1060 bizhub PRESS C1070 bizhub PRESS C1070P
bizhub PRESS C71hc bizhub PRO C1060L</t>
  </si>
  <si>
    <t>IMAGE PROCESING BOARD (BIZHUB PRO C1060/C1060L, PRESS C71HC)</t>
  </si>
  <si>
    <t>A50UH02004</t>
  </si>
  <si>
    <t>bizhub PRESS C1060 bizhub PRESS C1070 bizhub PRESS C71hc bizhub PRO C1060L</t>
  </si>
  <si>
    <t>NON-US MKT FUSING UNIT (220V) (BEFORE A50UR70978) (OBSOLETE)</t>
  </si>
  <si>
    <t>A50UR70989</t>
  </si>
  <si>
    <t>bizhub 224e bizhub 284e bizhub 300i bizhub 308 bizhub 308e bizhub 360i bizhub 364e bizhub 368
bizhub 368e bizhub 450i bizhub 458 bizhub 458e bizhub 550i bizhub 558 bizhub 558e bizhub 650i
bizhub 658e bizhub 750i bizhub C224 bizhub C224e bizhub C250i bizhub C258 bizhub C284 bizhub
C284e bizhub C300i bizhub C308 bizhub C360i bizhub C364 bizhub C364e bizhub C368 bizhub C450i
bizhub C458 bizhub C550i bizhub C558 bizhub C650i bizhub C658 bizhub C750i</t>
  </si>
  <si>
    <t>GUIDE PLATE /REAR</t>
  </si>
  <si>
    <t>A5C1811901</t>
  </si>
  <si>
    <t>bizhub PRESS 1052  
bizhub PRESS 1250
bizhub PRESS 1250P
bizhub PRESS 2250P</t>
  </si>
  <si>
    <t>SUCTION BELT UNIT</t>
  </si>
  <si>
    <t>A0GDR71711</t>
  </si>
  <si>
    <t>CLEANING ROLLER /1</t>
  </si>
  <si>
    <t>REAR ASSY DOOR 550</t>
  </si>
  <si>
    <t>AAFHPP2J00</t>
  </si>
  <si>
    <t>KM 250 SHEET MEDIA -L/M</t>
  </si>
  <si>
    <t>A63PPP0000</t>
  </si>
  <si>
    <t>ASM PAPER EXIT GUIDE 550 ASSY</t>
  </si>
  <si>
    <t>AAFHPP2A01</t>
  </si>
  <si>
    <t>bizhub 3301P bizhub 3320 bizhub 4000P bizhub 4020</t>
  </si>
  <si>
    <t>LASER PRINTHEADS POLYGON (BEFORE A63RPP0300)</t>
  </si>
  <si>
    <t>A63NPP2U00</t>
  </si>
  <si>
    <t>PWB ASSEMBLY CONTROL PANEL KM - 2.4</t>
  </si>
  <si>
    <t>AAFHPP2R00</t>
  </si>
  <si>
    <t>PICK ROLL L/M (BEFORE A63PPP0G00) (ONLY ONE PIECE)</t>
  </si>
  <si>
    <t>A63PPP0G01</t>
  </si>
  <si>
    <t>bizhub 3300P bizhub 3301P</t>
  </si>
  <si>
    <t>KM SYSTEM CARD-LDN</t>
  </si>
  <si>
    <t>A63PPP0800</t>
  </si>
  <si>
    <t>REDRIVE-L/M/H</t>
  </si>
  <si>
    <t>A63PPP0F00</t>
  </si>
  <si>
    <t>AccurioJet 30000/AccurioJet KM-1e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C7090 PH 8beam AccurioPress
C7100 AccurioPress C7100 PH 8beam AccurioPress C83hc AccurioPrint 2100 AccurioPrint C2060L
AccurioPrint C3070L AccurioPrint C4065 bizhub 654e bizhub 754e bizhub 808 bizhub 850i bizhub
950i bizhub 958 bizhub C654e bizhub C659 bizhub C754e bizhub C759 bizhub PRESS 1052 bizhub
PRESS 1250 bizhub PRESS 1250P /bizhub PRESS 2250P bizhub PRESS C1060 bizhub PRESS C1070 bizhub
PRESS C1070P bizhub PRESS C1085 bizhub PRESS C1100 bizhub PRESS C71hc bizhub PRO 1100 bizhub PRO
951 bizhub PRO C1060L EF-104 EF-106 FA-502 FS-612 FS-612 HM-101 HM-102 HM-102 IQ-501 LU-
202 LU-202m LU-202XL LU-202XLm LU-409 LU-410 LU-411 LU-412 LU-414 OT-503 PB-503 PF-602 PF-
602m PF-703 PF-703 PF-706 PF-707 PF-707m PF-708 PF-709 PF-710 PF-711 PF-712 PF-713 PF-
812 PI-505</t>
  </si>
  <si>
    <t>V121030803</t>
  </si>
  <si>
    <t>AccurioLabel 190/bizhub PRESS C71cf AccurioLabel 230 AccurioLabel 230(MA) AccurioLabel 400
AccurioPress 6120 AccurioPress 6136 AccurioPress 7120 AccurioPress 7136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C7090 PH 8beam AccurioPress C7100 AccurioPress
C7100 PH 8beam AccurioPress C83hc AccurioPrint 2100 AccurioPrint C2060L AccurioPrint C3070L
AccurioPrint C4065 bizhub 223 bizhub 283 bizhub 284e bizhub 308 bizhub 308e bizhub 363 bizhub
364e bizhub 368 bizhub 368e bizhub 423 bizhub 450i bizhub 451i bizhub 454e bizhub 458 bizhub
458e bizhub 550i bizhub 551i bizhub 554e bizhub 558 bizhub 558e bizhub 650i bizhub 651i
bizhub 654e bizhub 658e bizhub 750i bizhub 751i bizhub 754e bizhub 808 bizhub 850i bizhub
950i bizhub 958 bizhub C258 bizhub C258 bizhub C284e bizhub C308 bizhub C3100P bizhub C3110
bizhub C3350 bizhub C3351 bizhub C364 bizhub C368 bizhub C3850 bizhub C3850FS bizhub C3851FS
bizhub C450i bizhub C451i bizhub C454e bizhub C458 bizhub C550i bizhub C551i bizhub C554e
bizhub C558 bizhub C650i bizhub C651i bizhub C654e bizhub C658 bizhub C659 bizhub C750i bizhub
C751i bizhub C754e bizhub C759 bizhub PRESS 1052 bizhub PRESS 1250 bizhub PRESS 1250P /bizhub
PRESS 2250P bizhub PRESS C1060 bizhub PRESS C1070 bizhub PRESS C1070P bizhub PRESS C1085 bizhub
PRESS C1100 bizhub PRESS C71hc bizhub PRO 1100 bizhub PRO 951 bizhub PRO C1060L CR-101 DF-626
DF-701 DF-706 DF-713 DK-510 DK-513 DK-514 EF-102 EF-103 EF-104 EF-106 EF-107 EF-108 EK-
606 EK-607 EK-610 EK-611 FK-516 FS-527 FS-532(F) FS-532/FS-532 PK/SD FS-541 HD-524 HM-102
HM-102 JS-505 JS-602 Lower Feeder Unit Lower Feeder Unit LU-204 LU-205 LU-207 LU-301 LU-301
LU-302 LU-303 MB-505 MK-735 MK-P06 OT-510 OT-512 PC-109 PC-110 PC-113 PC-114 PC-115 PC-
116 PC-208 PC-210 PC-213 PC-214 PC-215 PC-216 PC-409 PC-410 PC-413 PC-414 PC-415 PC-416
PC-417 PF-706 PF-708 PF-709 PF-711 PF-713 PI-505 PI-507 PK-520 PK-521 PK-522 PK-523 PK-
524 PK-525 PK-526 RU-509 RU-509 RU-509 RU-511 SD-509 SD-513 SD-513 TU-503 VI-510 WT-506
WT-509 WT-513</t>
  </si>
  <si>
    <t>SCREW (BOLSA DE 10 PZAS)</t>
  </si>
  <si>
    <t>V116030803</t>
  </si>
  <si>
    <t>AccurioLabel 400 AccurioPress C12000 AccurioPress C12010 AccurioPress C12010S AccurioPress
C14000 AccurioPress C14010 AccurioPress C14010S bizhub 300i bizhub 301i bizhub 308 bizhub 308e
bizhub 360i bizhub 361i bizhub 368 bizhub 368e bizhub 450i bizhub 451i bizhub 458 bizhub 458e
bizhub 550i bizhub 551i bizhub 558 bizhub 558e bizhub 650i bizhub 651i bizhub 658e bizhub
750i bizhub 751i bizhub C250i bizhub C251i bizhub C258 bizhub C300i bizhub C301i bizhub C308
bizhub C360i bizhub C361i bizhub C364 bizhub C368 bizhub C450i bizhub C451i bizhub C458 bizhub
C550i bizhub C551i bizhub C558 bizhub C650i bizhub C651i bizhub C658 bizhub C750i bizhub C751i</t>
  </si>
  <si>
    <t>GEAR 14T</t>
  </si>
  <si>
    <t>A0ED700700</t>
  </si>
  <si>
    <t>30000/AccurioJet KM-1e AccurioLabel 190/bizhub PRESS C71cf AccurioLabel 230
AccurioLabel 230(MA) AccurioLabel 231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C5070 AccurioPress C5080 AccurioPress C6085 AccurioPress C6100 AccurioPress C7090
AccurioPress C7090 PH 8beam AccurioPress C7100 AccurioPress C7100 PH 8beam AccurioPress C83hc
AccurioPress C84hc AccurioPrint 2100 AccurioPrint C2060L AccurioPrint C3070L AccurioPrint C4065
AccurioPrint C5065 bizhub 850i bizhub 950i bizhub PRESS 1052 bizhub PRESS 1250 bizhub PRESS
1250P /bizhub PRESS 2250P bizhub PRESS C1060 bizhub PRESS C1070 bizhub PRESS C1070P bizhub PRESS
C1085 bizhub PRESS C1100 bizhub PRESS C71hc bizhub PRO 1100 bizhub PRO C1060L DF-615 EF-102 EF-
104 EF-105 EF-109 FA-502 FA-505 FD-503 FD-503(W13) FS-612 HM-102 HT-506 LU-202 LU-202m LU-
202XL LU-202XLm LU-208 LU-208XL LU-411 LU-412 LU-414 LU-415 MB-506 MB-507 MB-508 MB-509
MB-510 OT-502 OT-511 PB-503 PF-602 PF-602m PF-703 PF-706 PF-707 PF-707m PF-708 PF-709 PF-
710 PF-711 PI-505 PI-507 RU-509 RU-511 RU-517 SD-506 SD-513 ZU-606 ZU-608</t>
  </si>
  <si>
    <t>V121030603</t>
  </si>
  <si>
    <t>AccurioLabel 190/bizhub PRESS C71cf AccurioLabel 230 AccurioLabel 230(MA) AccurioLabel 231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C5070 AccurioPress C5080 AccurioPress
C6085 AccurioPress C6100 AccurioPress C7090 AccurioPress C7090 PH 8beam AccurioPress C7100
AccurioPress C7100 PH 8beam AccurioPress C83hc AccurioPress C84hc AccurioPrint 2100 AccurioPrint
C2060L AccurioPrint C3070L AccurioPrint C4065 AccurioPrint C5065 bizhub 223 bizhub 227 bizhub
283 bizhub 287 bizhub 300i bizhub 301i bizhub 308 bizhub 308e bizhub 360i bizhub 361i bizhub
363 bizhub 368 bizhub 368e bizhub 4050i bizhub 4051i bizhub 4052 bizhub 423 bizhub 450i
bizhub 451i bizhub 458 bizhub 458e bizhub 4700i bizhub 4701i bizhub 4750i bizhub 4751i bizhub
4752 bizhub 550i bizhub 551i bizhub 558 bizhub 558e bizhub 650i bizhub 651i bizhub 654e
bizhub 658e bizhub 750i bizhub 751i bizhub 808 bizhub 850i bizhub 950i bizhub 958 bizhub C227
bizhub C250i bizhub C251i bizhub C258 bizhub C287 bizhub C300i bizhub C301i bizhub C308 bizhub
C3100P bizhub C3110 bizhub C3300i bizhub C3301i bizhub C3320i bizhub C3321i bizhub C3350i
bizhub C3351 bizhub C3351i bizhub C360i bizhub C361i bizhub C364 bizhub C368 bizhub C3851FS
bizhub C4000i bizhub C4001i bizhub C4050i bizhub C4051i bizhub C450i bizhub C451i bizhub C458
bizhub C4751i bizhub C550i bizhub C551i bizhub C558 bizhub C650i bizhub C651i bizhub C654e
bizhub C658 bizhub C659 bizhub C750i bizhub C751i bizhub C754e bizhub C759 bizhub PRESS 1052
bizhub PRESS 1250 bizhub PRESS 1250P /bizhub PRESS 2250P bizhub PRESS C1060 bizhub PRESS C1070
bizhub PRESS C1070P bizhub PRESS C1085 bizhub PRESS C1100 bizhub PRESS C71hc bizhub PRO 1100
bizhub PRO C1060L CF Adaptor CK-102 DF-626 DF-706 DF-713 DK-510 Duplex Option EF-102 EF-103
EF-104 EF-105 EF-106 EF-107 EF-108 EF-109 EF-111 EK-604 EK-605 EK-608 EK-609 EK-610 EK-
611 EK-P05 EK-P06 FD-503(W13) FD-504 Finisher FK-511 FK-513 FK-514 FK-516 FK-517 FS-527
FS-532(F) FS-532/FS-532 PK/SD FS-534 FS-534SD FS-535 FS-536 FS-536SD FS-537 FS-537SD FS-539
FS-539 SD FS-540 FS-540 SD FS-541 HD-516 HM-102 HT-506 HT-515 IM-104 IM-105 JS-505 JS-602
JS-603 Lower Feeder Unit LU-204 LU-205 LU-207 LU-208 LU-208XL LU-301 LU-302 LU-303 LU-411
LU-412 LU-414 LU-415 MB-507 MB-508 MK-726 MK-728 MK-742 OT-510 OT-512 PC-109 PC-110 PC-
113 PC-114 PC-115 PC-208 PC-210 PC-213 PC-214 PC-215 PC-409 PC-410 PC-413 PC-414 PC-415
PC-416 PC-417 PC-420 PE-101 PF-602 PF-602m PF-706 PF-707 PF-707m PF-708 PF-709 PF-710 PF-
711 PF-712 PF-713 PF-812 PF-P13 PF-P14 PI-502 PI-505 PI-507 PK-521 PK-522 PK-523 PK-525
PK-526 PK-527 RU-509 RU-511 RU-513 RU-514 RU-515 RU-518 RU-518m RU-519 RU-702 SD-509 SD-
510 SD-513 TD-501 TD-502 TU-503 UK-212 UK-501 VI-508 VI-510 WT-516</t>
  </si>
  <si>
    <t>V116030603</t>
  </si>
  <si>
    <t>AccurioLabel 190/bizhub PRESS C71cf AccurioLabel 230 AccurioLabel 230(MA) AccurioLabel 231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C5070 AccurioPress C5080 AccurioPress
C6085 AccurioPress C6100 AccurioPress C83hc AccurioPress C84hc AccurioPrint 2100 AccurioPrint
C2060L AccurioPrint C3070L AccurioPrint C4065 AccurioPrint C5065 bizhub PRESS 1052 bizhub PRESS
1250 bizhub PRESS 1250P /bizhub PRESS 2250P bizhub PRESS C1060 bizhub PRESS C1070 bizhub PRESS
C1070P bizhub PRESS C1085 bizhub PRESS C1100 bizhub PRESS C71hc bizhub PRO 1100 bizhub PRO
C1060L HM-101 HM-102 LU-411 LU-412 LU-414 LU-415 PB-503 PF-703 PF-710 SD-513 ZU-606 ZU-608</t>
  </si>
  <si>
    <t>V121040403</t>
  </si>
  <si>
    <t>AccurioLabel 231 AccurioLabel 400 AccurioPress 7120 AccurioPress 7136 AccurioPress 7136P
AccurioPress C12000 AccurioPress C12010 AccurioPress C12010S AccurioPress C14000 AccurioPress
C14010 AccurioPress C14010S AccurioPress C5070 AccurioPress C5080 AccurioPress C7090
AccurioPress C7090 PH 8beam AccurioPress C7100 AccurioPress C7100 PH 8beam AccurioPrint 2100
AccurioPrint C5065 bizhub 223 bizhub 227 bizhub 283 bizhub 287 bizhub 300i bizhub 301i bizhub
308 bizhub 308e bizhub 360i bizhub 361i bizhub 363 bizhub 368 bizhub 368e bizhub 4050i bizhub
4051i bizhub 423 bizhub 450i bizhub 451i bizhub 458 bizhub 458e bizhub 4700i bizhub 4701i
bizhub 4750i bizhub 4751i bizhub 550i bizhub 551i bizhub 558 bizhub 558e bizhub 650i bizhub
651i bizhub 654e bizhub 658e bizhub 750i bizhub 751i bizhub 808 bizhub 850i bizhub 950i
bizhub 958 bizhub C227 bizhub C250i bizhub C251i bizhub C258 bizhub C287 bizhub C300i bizhub
C301i bizhub C308 bizhub C3100P bizhub C3110 bizhub C3300i bizhub C3301i bizhub C3320i bizhub
C3321i bizhub C3350i bizhub C3351 bizhub C3351i bizhub C360i bizhub C361i bizhub C364 bizhub
C368 bizhub C3851FS bizhub C4000i bizhub C4001i bizhub C4050i bizhub C4051i bizhub C450i
bizhub C451i bizhub C458 bizhub C4751i bizhub C550i bizhub C551i bizhub C558 bizhub C650i
bizhub C651i bizhub C654e bizhub C658 bizhub C659 bizhub C750i bizhub C751i bizhub C754e
bizhub C759 FS-527 FS-532(F) FS-534 FS-534SD FS-536 FS-536SD FS-537 FS-537SD FS-539 FS-539
SD FS-540 FS-540 SD FS-541 FS-542 IM-104 LS-507 MB-507 MB-508 MB-511 OT-512 PF-709 PF-
712 PF-713 PF-812 RU-510 TD-501 TD-502</t>
  </si>
  <si>
    <t>(-)MICRO SWITCH</t>
  </si>
  <si>
    <t>9J06M60100</t>
  </si>
  <si>
    <t>AccurioLabel 400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C5070 AccurioPress C5080 AccurioPress C7090 AccurioPress C7090 PH
8beam AccurioPress C7100 AccurioPress C7100 PH 8beam AccurioPress C83hc AccurioPress C84hc
AccurioPrint C2060L AccurioPrint C3070L AccurioPrint C4065 AccurioPrint C5065 bizhub PRESS C1060
bizhub PRESS C1070 bizhub PRESS C1070P bizhub PRESS C71hc bizhub PRO C1060L EF-103 EF-107 EF-
108 EF-111 IQ-520 IQ-530</t>
  </si>
  <si>
    <t>PAPER EXIT GEAR /B 20T</t>
  </si>
  <si>
    <t>A50U746500</t>
  </si>
  <si>
    <t>MIDDLE TRANSFER UNIT (WITHOUT BELT)</t>
  </si>
  <si>
    <t>AD7ER70100</t>
  </si>
  <si>
    <t>IMAGE PROCESSING BOARD /SP ASSY</t>
  </si>
  <si>
    <t>ADW9H10000</t>
  </si>
  <si>
    <t>SCANNER ASSY</t>
  </si>
  <si>
    <t>AD7FR70100</t>
  </si>
  <si>
    <t>MAIN BODY CONTROL BOARD ASSY</t>
  </si>
  <si>
    <t>AD7EH01102</t>
  </si>
  <si>
    <t>FUSING UNIT (208-240V)</t>
  </si>
  <si>
    <t>AD7ER73001</t>
  </si>
  <si>
    <t>AccurioPress 6120 AccurioPress 6136 AccurioPress 6136P/AccurioPress 6136P/Accurio Press 6272P
AccurioPrint 2100 bizhub PRESS 1052 bizhub PRESS 1250 bizhub PRESS 1250P /bizhub PRESS 2250P
bizhub PRO 1100 bizhub PRO 951 TU-510</t>
  </si>
  <si>
    <t>MOUNTING SCREW, PLATEN COVER</t>
  </si>
  <si>
    <t>392014041</t>
  </si>
  <si>
    <t>AccurioPress C2060,AccurioPress C2070,AccurioPress C2070P,AccurioPress C3070,AccurioPress C3080,AccurioPress C3080P,AccurioPress C4070,AccurioPress C4080,AccurioPress C83hc,AccurioPrint C2060L,AccurioPrint C3070L,AccurioPrint C4065</t>
  </si>
  <si>
    <t>REGISTRATION IDLER /1</t>
  </si>
  <si>
    <t>A50U713700</t>
  </si>
  <si>
    <t>AccurioPress C12010,AccurioPress C12010,AccurioPress C12010,AccurioPress C12010,AccurioPress C12010S,AccurioPress C12010S,AccurioPress C12010S,AccurioPress C12010S,AccurioPress C12010S,AccurioPress C12010S,AccurioPress C14010,AccurioPress C14010,AccurioPress C14010,AccurioPress C14010,AccurioPress C14010S,AccurioPress C14010S,AccurioPress C14010S,AccurioPress C14010S,AccurioPress C14010S,AccurioPress C14010S</t>
  </si>
  <si>
    <t>FILTER HOLDER /30</t>
  </si>
  <si>
    <t>AD7E127300</t>
  </si>
  <si>
    <t>REGULATING UNIT</t>
  </si>
  <si>
    <t>AD7D810100</t>
  </si>
  <si>
    <t>AD7ER70400</t>
  </si>
  <si>
    <t>AccurioPrint 2100 bizhub PRO 1100</t>
  </si>
  <si>
    <t>VERTICAL CONVEYANCE /1 ASSY</t>
  </si>
  <si>
    <t>A799R70H00</t>
  </si>
  <si>
    <t>AccurioPress 6120 AccurioPress 6136 AccurioPress 6136P/Accurio Press 6272P AccurioPress 7120
AccurioPress 7136 AccurioPress 7136P bizhub PRESS 1052 bizhub PRESS 1250 bizhub PRESS 1250P
/bizhub PRESS 2250P bizhub PRO 951</t>
  </si>
  <si>
    <t>PRESSURE SET ASSY</t>
  </si>
  <si>
    <t>A4EUR73T00</t>
  </si>
  <si>
    <t>AccurioPress 6120 AccurioPress 6136 AccurioPress 6136P/Accurio Press 6272P AccurioPress 7120
AccurioPress 7136 AccurioPress 7136P AccurioPrint 2100 bizhub PRESS 1052 bizhub PRESS 1250
bizhub PRESS 1250P /bizhub PRESS 2250P bizhub PRO 1100 bizhub PRO 951</t>
  </si>
  <si>
    <t>DRUM PROTECT COVER ASSY (BEFORE A4EUR75U00)</t>
  </si>
  <si>
    <t>A4EUR75U11</t>
  </si>
  <si>
    <t>bizhub 300i bizhub 301i bizhub 360i bizhub 361i bizhub C250i bizhub C251i bizhub C300i bizhub
C301i bizhub C360i bizhub C361i</t>
  </si>
  <si>
    <t>AA2JH01A00</t>
  </si>
  <si>
    <t>NIP ROLLER ASSY</t>
  </si>
  <si>
    <t>A4EUR72900</t>
  </si>
  <si>
    <t>AccurioLabel 190/bizhub PRESS C71cf AccurioLabel 230 AccurioLabel 230(MA) AccurioPress C2060
AccurioPress C2070 AccurioPress C2070P AccurioPress C3070 AccurioPress C3080 AccurioPress C3080P
AccurioPress C4070 AccurioPress C4080 AccurioPress C83hc AccurioPrint C2060L AccurioPrint C3070L
AccurioPrint C4065 bizhub PRESS C1060 bizhub PRESS C1070 bizhub PRESS C1070P bizhub PRESS C71hc
bizhub PRO C1060L</t>
  </si>
  <si>
    <t>ROLLER /1 (BEFORE A50U849100)</t>
  </si>
  <si>
    <t>AC57849100</t>
  </si>
  <si>
    <t>AccurioPress 6120 AccurioPress 6136 AccurioPress 7120 AccurioPress 7136 AccurioPrint 2100 bizhub
458e bizhub 558e bizhub 658e bizhub 808 bizhub 958 bizhub C458 bizhub C558 bizhub C658 bizhub
C659 bizhub C759 DF-706</t>
  </si>
  <si>
    <t>BASE FRAME</t>
  </si>
  <si>
    <t>A782110009</t>
  </si>
  <si>
    <t>MGI JETvarnish EVO</t>
  </si>
  <si>
    <t>UPPER LIMIT SWITCH KIT JV3D EVO</t>
  </si>
  <si>
    <t>S1307</t>
  </si>
  <si>
    <t>AccurioPress 6120 AccurioPress 6136 AccurioPress 6136P/AccurioPress 6136P/Accurio Press 6272P
AccurioPrint 2100 bizhub PRESS 1052 bizhub PRESS 1250 bizhub PRESS 1250P /bizhub PRESS 2250P
bizhub PRO 1100 bizhub PRO 951 EF-102 EF-105</t>
  </si>
  <si>
    <t>A799741500</t>
  </si>
  <si>
    <t>bizhub 308e,bizhub 368e,bizhub 450i,bizhub 454e,bizhub 458,bizhub 458e,bizhub 550i,bizhub 554e,bizhub 558,bizhub 558e,bizhub 650i,bizhub 658e,bizhub 750i,bizhub C454e,bizhub C458,bizhub C558,bizhub C658,bizhub C750i,bizhub C750i,bizhub C751i</t>
  </si>
  <si>
    <t>TONER FILTER ASSY (BEFORE A161R72800)</t>
  </si>
  <si>
    <t>A161R72811</t>
  </si>
  <si>
    <t xml:space="preserve">ACCURIOWIDE 160/200/250 </t>
  </si>
  <si>
    <t>CONVEYOR BELT WIRE</t>
  </si>
  <si>
    <t>D2+7910001-0077</t>
  </si>
  <si>
    <t>AccurioPress 6120 AccurioPress 6136 AccurioPress 6136P/Accurio Press 6272P</t>
  </si>
  <si>
    <t>LPH SUPPORT STAY</t>
  </si>
  <si>
    <t>A9JTR71Q00</t>
  </si>
  <si>
    <t>ACCURIOWIDE 160/200/250</t>
  </si>
  <si>
    <t>Color printhead</t>
  </si>
  <si>
    <t>D2+75502060008S</t>
  </si>
  <si>
    <t xml:space="preserve">Conveyor belt for AW160 </t>
  </si>
  <si>
    <t>D2+7165000-0092</t>
  </si>
  <si>
    <t>AccurioLabel 190/bizhub PRESS C71cf AccurioLabel 230 AccurioLabel 230(MA)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C7090 PH 8beam AccurioPress C7100 AccurioPress C7100 PH 8beam AccurioPress C83hc
AccurioPrint 2100 AccurioPrint C2060L AccurioPrint C3070L AccurioPrint C4065 bizhub 227 bizhub
287 bizhub C227 bizhub C287 bizhub PRESS 1052 bizhub PRESS 1250 bizhub PRESS 1250P /bizhub PRESS
2250P bizhub PRESS C1060 bizhub PRESS C1070 bizhub PRESS C1070P bizhub PRESS C1085 bizhub PRESS
C1100 bizhub PRESS C71hc bizhub PRO 1100 bizhub PRO 951 bizhub PRO C1060L CU-104 EF-102 EF-
103 EF-105 EF-107 EF-108 EF-109 FA-501 FA-502 FA-503 FA-505 FS-532(F) FS-532/FS-532 PK/SD
FS-541 HM-102 HM-102 HT-505 HT-515 IM-104 LU-202 LU-202m LU-202XL LU-202XLm LU-208 LU-
208XL LU-409 LU-410 LU-411 LU-412 LU-414 LU-415 MB-506 MB-507 MB-508 MB-509 MB-510 MK-
740/MK-740m MK-761 OT-507 OT-510 OT-512 PB-503 PF-602 PF-602m PF-703 PF-703 PF-706 PF-707
PF-707m PF-708 PF-709 PF-710 PF-711 PF-712 PF-713 PF-812 RU-509 RU-509 RU-509 RU-510 RU-
511 SD-510 SD-513 SD-513 TD-501 TD-502 WT-511 ZU-606 ZU-608</t>
  </si>
  <si>
    <t>V127040603</t>
  </si>
  <si>
    <t>AccurioPress 6120,AccurioPress 6136,AccurioPress 6136P,AccurioPress 6272P,AccurioPress 7120,AccurioPress 7136,AccurioPress 7136P,AccurioPrint 2100,bizhub PRESS 1052,bizhub PRESS 1250,bizhub PRESS 1250P,bizhub PRESS 2250P,bizhub PRO 1100,bizhub PRO 951</t>
  </si>
  <si>
    <t>LIFTING SHEET</t>
  </si>
  <si>
    <t>A0G6712100</t>
  </si>
  <si>
    <t>DRIVE PULLEY</t>
  </si>
  <si>
    <t>AccurioLabel 190/bizhub PRESS C71cf AccurioLabel 230 AccurioLabel 230(MA) AccurioPress 6120
AccurioPress 6136 AccurioPress 6136P/Accurio Press 6272P AccurioPress 7120 AccurioPress 7136
AccurioPress 7136P AccurioPress C2060 AccurioPress C2070 AccurioPress C2070P AccurioPress C3070
AccurioPress C3080 AccurioPress C3080P AccurioPress C4070 AccurioPress C4080 AccurioPress C83hc
AccurioPrint 2100 AccurioPrint C2060L AccurioPrint C3070L AccurioPrint C4065 bizhub PRESS 1052
bizhub PRESS 1250 bizhub PRESS 1250P /bizhub PRESS 2250P bizhub PRESS C1060 bizhub PRESS C1070
bizhub PRESS C1070P bizhub PRESS C71hc bizhub PRO 1100 bizhub PRO 951 bizhub PRO C1060L</t>
  </si>
  <si>
    <t>V114041004</t>
  </si>
  <si>
    <t>AccurioPress 6272P</t>
  </si>
  <si>
    <t>CONVEYANCE PULLEY</t>
  </si>
  <si>
    <t>A0G6818200</t>
  </si>
  <si>
    <t>AccurioPress 6120,AccurioPress 6136,AccurioPress 6136P,AccurioPress 6272P,AccurioPress 7120,AccurioPress 7136,AccurioPress 7136P</t>
  </si>
  <si>
    <t>CHARGING FILTER</t>
  </si>
  <si>
    <t>A9JTR72700</t>
  </si>
  <si>
    <t>AccurioPrint 2100,bizhub PRO 1100</t>
  </si>
  <si>
    <t>ROLLER GEAR R</t>
  </si>
  <si>
    <t>56UA77560</t>
  </si>
  <si>
    <t>AccurioPress 6120,AccurioPress 6136,AccurioPress 6136P,AccurioPress 7120,AccurioPress 7136P,AccurioPress C12000,AccurioPress C12010,AccurioPress C12010S,AccurioPress C12010S,AccurioPress C14000,AccurioPress C14010S,AccurioPress C2070P,AccurioPress C3070,AccurioPress C3080,AccurioPress C3080P,AccurioPress C4070,AccurioPress C4080,AccurioPress C6085,AccurioPress C6100,AccurioPress C6100,AccurioPress C7100,AccurioPrint 2100,AccurioPrint C2060L,AccurioPrint C4065,bizhub 450i,bizhub 451i,bizhub 458,bizhub 458e,bizhub 550i,bizhub 554e,bizhub 554e,bizhub 558,bizhub 558e,bizhub 650i,bizhub 650i,bizhub 654e,bizhub 654e,bizhub 658e,bizhub 750i,bizhub 751i,bizhub 754e,bizhub 754e,bizhub 808,bizhub 850i,bizhub 958,bizhub C450i,bizhub C451i,bizhub C458,bizhub C550i,bizhub C551i,bizhub C554e,bizhub C554e,bizhub C558,bizhub C650i,bizhub C650i,bizhub C654e,bizhub C654e,bizhub C658,bizhub C659,bizhub C750i,bizhub C750i,bizhub C754e,bizhub C754e,bizhub C759,bizhub PRESS 1052,bizhub PRESS 1250,bizhub PRESS 1250P,bizhub PRESS C1060,bizhub PRESS C1070,bizhub PRESS C1070P,bizhub PRESS C71hc,bizhub PRESS C71hc,bizhub PRO 951,bizhub PRO C1060L,bizhub PRO C1060L,bizhub PRO C1060L</t>
  </si>
  <si>
    <t>FEEDING ROLLER ASSY C (BEFORE 13QN-4460 4598207001)</t>
  </si>
  <si>
    <t>13QNR70500</t>
  </si>
  <si>
    <t>AccurioPress C12000,AccurioPress C12010,AccurioPress C12010S,AccurioPress C14000,AccurioPress C14010,AccurioPress C14010S</t>
  </si>
  <si>
    <t>CLEANING SIDE SEAL PLATE /RR</t>
  </si>
  <si>
    <t>AC0CR73800</t>
  </si>
  <si>
    <t>AccurioPress C2060,AccurioPress C2070,AccurioPress C2070P,AccurioPress C3070,AccurioPress C3080,AccurioPress C3080P,AccurioPress C4070,AccurioPress C4080,AccurioPress C7090,AccurioPress C7100,AccurioPrint C2060L,AccurioPrint C3070L,AccurioPrint C4065,bizhub PRESS C1060,bizhub PRESS C1070,bizhub PRESS C1070P,bizhub PRESS C71hc,bizhub PRO C1060L</t>
  </si>
  <si>
    <t>PAPER EXIT DRIVEN ROLLER 2 (BEFORE 65AA48180)</t>
  </si>
  <si>
    <t>65AA48182</t>
  </si>
  <si>
    <t>AccurioLabel 190/bizhub PRESS C71cf AccurioLabel 230 AccurioLabel 230(MA) AccurioPress 6120
AccurioPress 6136 AccurioPress 6136P/Accurio Press 6272P AccurioPress 7120 AccurioPress 7136
AccurioPress 7136P AccurioPress C2060 AccurioPress C2070 AccurioPress C2070P AccurioPress C3070
AccurioPress C3080 AccurioPress C3080P AccurioPress C4070 AccurioPress C4080 AccurioPress C7090
AccurioPress C7090 PH 8beam AccurioPress C7100 AccurioPress C7100 PH 8beam AccurioPress C83hc
AccurioPrint 2100 AccurioPrint C2060L AccurioPrint C3070L AccurioPrint C4065 bizhub 223 bizhub
283 bizhub 300i bizhub 301i bizhub 360i bizhub 361i bizhub 363 bizhub 4050i bizhub 4051i
bizhub 423 bizhub 450i bizhub 451i bizhub 4700i bizhub 4701i bizhub 4750i bizhub 4751i bizhub
550i bizhub 551i bizhub 650i bizhub 651i bizhub 750i bizhub 751i bizhub 850i bizhub 950i
bizhub C250i bizhub C251i bizhub C300i bizhub C301i bizhub C3300i bizhub C3301i bizhub C3320i
bizhub C3321i bizhub C3350i bizhub C3351i bizhub C360i bizhub C361i bizhub C4000i bizhub
C4001i bizhub C4050i bizhub C4051i bizhub C450i bizhub C451i bizhub C4751i bizhub C550i bizhub
C551i bizhub C650i bizhub C651i bizhub C750i bizhub C751i bizhub PRESS 1052 bizhub PRESS 1250
bizhub PRESS 1250P /bizhub PRESS 2250P bizhub PRESS C1060 bizhub PRESS C1070 bizhub PRESS C1070P
bizhub PRESS C71hc bizhub PRO 1100 bizhub PRO 951 bizhub PRO C1060L EF-103 EF-107 EF-108</t>
  </si>
  <si>
    <t>WASHER (BOLSA DE 10 PZAS)</t>
  </si>
  <si>
    <t>V205060003</t>
  </si>
  <si>
    <t>AccurioPrint 2100,bizhub PRO 1100,bizhub PRO 951</t>
  </si>
  <si>
    <t>A4EW570800</t>
  </si>
  <si>
    <t>CLEANING CAUSE ASSY</t>
  </si>
  <si>
    <t>A4EUR70N00</t>
  </si>
  <si>
    <t>CLEANING SIDE SEAL PLATE /FR</t>
  </si>
  <si>
    <t>AC0CR73700</t>
  </si>
  <si>
    <t>AccurioPress 6120,AccurioPress 6136,AccurioPress 6136P,AccurioPress 6272P,AccurioPress 7120,AccurioPress 7136,AccurioPress 7136P,AccurioPress C12000,AccurioPress C12010,AccurioPress C12010S,AccurioPress C14000,AccurioPress C14010,AccurioPress C14010S,AccurioPress C2060,AccurioPress C2070P,AccurioPress C3070,AccurioPress C3080,AccurioPress C3080P,AccurioPress C4070,AccurioPress C4080,AccurioPress C6085,AccurioPress C6100,AccurioPress C6100,AccurioPress C7100,AccurioPress C83hc,bizhub PRESS 1052,bizhub PRESS 1250,bizhub PRESS 1250P,bizhub PRESS 2250P,bizhub PRESS C1060,bizhub PRESS C1070,bizhub PRESS C1070P,bizhub PRESS C1085,bizhub PRESS C1100,bizhub PRESS C71hc</t>
  </si>
  <si>
    <t>LIFTING SOLENOID 2 ASSY</t>
  </si>
  <si>
    <t>15ANR71000</t>
  </si>
  <si>
    <t>AccurioPress 6120,AccurioPress 6136,AccurioPress 6136P,AccurioPress 6272P,AccurioPress 7120,AccurioPress 7136,AccurioPress 7136P,AccurioPress C12000,AccurioPress C12010,AccurioPress C12010S,AccurioPress C14000,AccurioPress C14010,AccurioPress C14010S,AccurioPress C2060,AccurioPress C2070,AccurioPress C2070P,AccurioPress C3070,AccurioPress C3080,AccurioPress C3080P,AccurioPress C4070,AccurioPress C4080,AccurioPress C6085,AccurioPress C6100,AccurioPress C7090,AccurioPress C7100,AccurioPress C83hc,bizhub PRESS 1052,bizhub PRESS 1250,bizhub PRESS 1250P,bizhub PRESS 2250P,bizhub PRESS C1060,bizhub PRESS C1070,bizhub PRESS C1070P,bizhub PRESS C1085,bizhub PRESS C1100,bizhub PRESS C71hc</t>
  </si>
  <si>
    <t>A4FC707700</t>
  </si>
  <si>
    <t>bizhub C3300i bizhub C3301i bizhub C3320i bizhub C3321i bizhub C3350i bizhub C3351i bizhub
C4000i bizhub C4001i bizhub C4050i bizhub C4051i bizhub C4751i</t>
  </si>
  <si>
    <t>ACT9725500</t>
  </si>
  <si>
    <t>AccurioPrint 2100,bizhub PRESS 1052,bizhub PRESS 1250,bizhub PRESS 1250P,bizhub PRESS 2250P,bizhub PRO 1100,bizhub PRO 951</t>
  </si>
  <si>
    <t>BELT/A 324L</t>
  </si>
  <si>
    <t>A0G6819400</t>
  </si>
  <si>
    <t>AccurioPress 6120,AccurioPress 6136,AccurioPress 6136P,AccurioPress 6136P,AccurioPress 6272P,AccurioPress 7120,AccurioPress 7136P,AccurioPress C12000,AccurioPress C12010S,AccurioPress C14010S,AccurioPress C2060,AccurioPress C2070P,AccurioPress C3070,AccurioPress C3080,AccurioPress C3080P,AccurioPress C4070,AccurioPress C4080,AccurioPress C6085,AccurioPress C6100,AccurioPress C6100,AccurioPress C7100,AccurioPress C7100,bizhub PRESS 1052,bizhub PRESS 1250,bizhub PRESS 1250P,bizhub PRESS 1250P,bizhub PRESS C1060,bizhub PRESS C1070,bizhub PRESS C1070,bizhub PRESS C1085,bizhub PRESS C1085,bizhub PRESS C71hc</t>
  </si>
  <si>
    <t>PAPER EXIT DRIVING ROLLER/A (BEFORE 13GQ45190)</t>
  </si>
  <si>
    <t>13GQ45191</t>
  </si>
  <si>
    <t>AccurioPress 6120,AccurioPress 6136,AccurioPress 6136P,AccurioPress 6272P,AccurioPrint 2100,bizhub PRESS 1052,bizhub PRESS 1250,bizhub PRESS 1250P,bizhub PRESS 2250P,bizhub PRO 1100,bizhub PRO 951</t>
  </si>
  <si>
    <t>A0G6237201</t>
  </si>
  <si>
    <t>AccurioPress 7120,AccurioPress 7136,AccurioPress 7136P,AccurioPrint 2100,bizhub PRESS 1052,bizhub PRESS 1250,bizhub PRESS 1250P,bizhub PRESS 2250P,bizhub PRO 1100,bizhub PRO 951</t>
  </si>
  <si>
    <t>DRIVE BELT /1 309L</t>
  </si>
  <si>
    <t>A1TT211400</t>
  </si>
  <si>
    <t>CONVEYANCE BELT /NO.1 210L</t>
  </si>
  <si>
    <t>A4EU822100</t>
  </si>
  <si>
    <t>AccurioPress C12010,AccurioPress C12010S,AccurioPress C12010S,AccurioPress C14010,AccurioPress C7090,AccurioPress C7090,AccurioPress C7100,AccurioPress C7100</t>
  </si>
  <si>
    <t>FUSING PAPER EXIT ROLLER/UP</t>
  </si>
  <si>
    <t>A9VP765200</t>
  </si>
  <si>
    <t>SOLENOID B ASSY</t>
  </si>
  <si>
    <t>15ANR71100</t>
  </si>
  <si>
    <t>FUSING BEARING/CL</t>
  </si>
  <si>
    <t>A797740000</t>
  </si>
  <si>
    <t>AccurioPress 6120,AccurioPress 6120,AccurioPress 6136,AccurioPress 6136,AccurioPress 6136P,AccurioPress 6136P,AccurioPress 6272P,AccurioPress 6272P,AccurioPress 7120,AccurioPress 7120,AccurioPress 7136,AccurioPress 7136,AccurioPress 7136P,AccurioPress 7136P,AccurioPress C12000,AccurioPress C12000,AccurioPress C12010,AccurioPress C12010,AccurioPress C12010S,AccurioPress C12010S,AccurioPress C14000,AccurioPress C14000,AccurioPress C14010,AccurioPress C14010,AccurioPress C14010S,AccurioPress C14010S,AccurioPress C2060,AccurioPress C2060,AccurioPress C2070P,AccurioPress C2070P,AccurioPress C3070,AccurioPress C3070,AccurioPress C3080,AccurioPress C3080,AccurioPress C3080P,AccurioPress C3080P,AccurioPress C4070,AccurioPress C4070,AccurioPress C4080,AccurioPress C4080,AccurioPress C6085,AccurioPress C6085,AccurioPress C6100,AccurioPress C6100,AccurioPress C6100,AccurioPress C6100,AccurioPress C7100,AccurioPress C7100,AccurioPress C83hc,AccurioPress C83hc,bizhub PRESS 1052,bizhub PRESS 1052,bizhub PRESS 1250,bizhub PRESS 1250,bizhub PRESS 1250P,bizhub PRESS 1250P,bizhub PRESS 2250P,bizhub PRESS 2250P,bizhub PRESS C1060,bizhub PRESS C1060,bizhub PRESS C1070,bizhub PRESS C1070,bizhub PRESS C1070P,bizhub PRESS C1070P,bizhub PRESS C1085,bizhub PRESS C1085,bizhub PRESS C1100,bizhub PRESS C1100,bizhub PRESS C71hc,bizhub PRESS C71hc</t>
  </si>
  <si>
    <t>COV UNIT CONNECTING SOLENOID</t>
  </si>
  <si>
    <t>15AN82510</t>
  </si>
  <si>
    <t>NYA CONVEYANCE DRIVE GEAR/B 20T</t>
  </si>
  <si>
    <t>56UA77180E</t>
  </si>
  <si>
    <t>AccurioPress 6120,AccurioPress 6136,AccurioPress 6136P,AccurioPress 6272P,AccurioPress 7120,AccurioPress 7136,AccurioPress 7136P,AccurioPrint 2100</t>
  </si>
  <si>
    <t>ADU CONVEYING PULLEY/3 (SAME AS 55VA76530)</t>
  </si>
  <si>
    <t>55VA76530E</t>
  </si>
  <si>
    <t>CONVEYANCE ROLLER SCRAPER ASSY</t>
  </si>
  <si>
    <t>AC0CR74700</t>
  </si>
  <si>
    <t>AccurioPress C12010,AccurioPress C12010S,AccurioPress C14010,AccurioPress C14010S</t>
  </si>
  <si>
    <t>AC0C721011</t>
  </si>
  <si>
    <t>SLIDE GEAR 24T</t>
  </si>
  <si>
    <t>A0G6250601</t>
  </si>
  <si>
    <t>MGI JETVARNISH 3DS UV GLASSES</t>
  </si>
  <si>
    <t>4004B</t>
  </si>
  <si>
    <t>ADU CONVEYANCE BELT 2</t>
  </si>
  <si>
    <t>56UA78060</t>
  </si>
  <si>
    <t>ADU DRIVE BELT C</t>
  </si>
  <si>
    <t>56UA78080</t>
  </si>
  <si>
    <t>AccurioPress C12000,AccurioPress C12000,AccurioPress C12010,AccurioPress C12010S,AccurioPress C14000,AccurioPress C14000,AccurioPress C14010,AccurioPress C14010S</t>
  </si>
  <si>
    <t>FUSING PAPER EXIT ROLLER ASSY/UP</t>
  </si>
  <si>
    <t>AC0C760200</t>
  </si>
  <si>
    <t>AccurioPress 6120,AccurioPress 6120,AccurioPress 6136,AccurioPress 6136,AccurioPress 6136P,AccurioPress 6136P,AccurioPress 6272P,AccurioPress 7120,AccurioPress 7120,AccurioPress 7136,AccurioPress 7136,AccurioPress 7136P,AccurioPress 7136P,AccurioPress C12000,AccurioPress C12010,AccurioPress C12010S,AccurioPress C14000,AccurioPress C14010,AccurioPress C14010S,AccurioPress C2060,AccurioPress C2070,AccurioPress C2070P,AccurioPress C3070,AccurioPress C3080,AccurioPress C3080P,AccurioPress C4070,AccurioPress C4080,AccurioPress C6085,AccurioPress C6100,AccurioPress C7090,AccurioPress C7090,AccurioPress C7100,AccurioPress C7100,AccurioPress C83hc,AccurioPrint 2100,AccurioPrint C4065,bizhub PRESS 1250,bizhub PRESS 1250P,bizhub PRESS 2250P,bizhub PRESS C1060,bizhub PRESS C1070,bizhub PRESS C1070P,bizhub PRESS C1085,bizhub PRESS C1100,bizhub PRESS C71hc,bizhub PRO 1100,bizhub PRO 951</t>
  </si>
  <si>
    <t>(-)PADDLE</t>
  </si>
  <si>
    <t>A4F3750000</t>
  </si>
  <si>
    <t>AccurioPress C2060,AccurioPress C2070,AccurioPress C2070P,AccurioPress C3070,AccurioPress C3080,AccurioPress C3080P,AccurioPress C4070,AccurioPress C4080,AccurioPress C83hc,AccurioPrint C2060L,AccurioPrint C3070L,AccurioPrint C4065,bizhub PRESS C1060,bizhub PRESS C1060,bizhub PRESS C1070,bizhub PRESS C1070,bizhub PRESS C1070P,bizhub PRESS C1070P,bizhub PRESS C71hc,bizhub PRESS C71hc,bizhub PRO C1060L,bizhub PRO C1060L</t>
  </si>
  <si>
    <t>A50U760900</t>
  </si>
  <si>
    <t>A4EU701500</t>
  </si>
  <si>
    <t>MGI JV3DS POLYTUBE 4MMX6MM(ORD BY METER)</t>
  </si>
  <si>
    <t>AccurioPress C2060 AccurioPress C2070 AccurioPress C2070P AccurioPress C3070 AccurioPress C3080
AccurioPress C3080P AccurioPress C4070 AccurioPress C4080 AccurioPress C83hc AccurioPrint C2060L
AccurioPrint C3070L AccurioPrint C4065 bizhub PRESS C1060 bizhub PRESS C1070 bizhub PRESS C1070P
bizhub PRESS C71hc bizhub PRO C1060L</t>
  </si>
  <si>
    <t>ADU SOLENOID PIN ASSY</t>
  </si>
  <si>
    <t>A50UR72811</t>
  </si>
  <si>
    <t>AccurioPress C2060,AccurioPress C2060,AccurioPress C2070,AccurioPress C2070,AccurioPress C2070P,AccurioPress C2070P,AccurioPress C3070,AccurioPress C3080,AccurioPress C3080P,AccurioPress C4070,AccurioPress C4080,AccurioPress C6085,AccurioPress C6085,AccurioPress C6100,AccurioPress C6100,AccurioPress C83hc,AccurioPrint C4065,bizhub PRESS C1060,bizhub PRESS C1070,bizhub PRESS C1070P,bizhub PRESS C1085,bizhub PRESS C1085,bizhub PRESS C1100,bizhub PRESS C1100,bizhub PRESS C71hc</t>
  </si>
  <si>
    <t>CONVEYANCE ROLLER (BEFORE A1RG607501, A1RG607500)</t>
  </si>
  <si>
    <t>A1RG607512</t>
  </si>
  <si>
    <t>PAPER HOLDING ROLLER</t>
  </si>
  <si>
    <t>65AA48490</t>
  </si>
  <si>
    <t>AccurioPress 6120,AccurioPress 6136,AccurioPress 6136P,AccurioPress 6272P,AccurioPress 7120,AccurioPress 7136,AccurioPress 7136P,bizhub PRESS 1052,bizhub PRESS 1250,bizhub PRESS 1250P,bizhub PRESS 2250P</t>
  </si>
  <si>
    <t>GUIDE PART /LOWER</t>
  </si>
  <si>
    <t>A0G6845200</t>
  </si>
  <si>
    <t>REGIST ROLLER UPPER (SAME AS 56UA46060)</t>
  </si>
  <si>
    <t>56UA46061E</t>
  </si>
  <si>
    <t>VERTICAL CONVEYANCE ROLLER</t>
  </si>
  <si>
    <t>A9JT700200</t>
  </si>
  <si>
    <t>AccurioPress C2060 AccurioPress C2070 AccurioPress C2070P AccurioPress C3070 AccurioPress C3080
AccurioPress C3080P AccurioPress C4070 AccurioPress C4080 AccurioPress C83hc AccurioPrint C2060L
AccurioPrint C3070L AccurioPrint C4065 bizhub PRESS C1060 bizhub PRESS C1070 bizhub PRESS C1070P
bizhub PRESS C71hc bizhub PRO C1060L EF-103 EF-107</t>
  </si>
  <si>
    <t>FIXING PPR EXIT RLLR</t>
  </si>
  <si>
    <t>AC57761000</t>
  </si>
  <si>
    <t>bizhub 4050i bizhub 4051i bizhub 4750i bizhub 4751i bizhub C250i bizhub C300i bizhub C3350i
bizhub C3351i bizhub C360i bizhub C4050i bizhub C4051i bizhub C450i bizhub C4751i UK-221</t>
  </si>
  <si>
    <t>INTERFACE BOARD</t>
  </si>
  <si>
    <t>AA2JM72F01</t>
  </si>
  <si>
    <t>AccurioPress 6120,AccurioPress 6136,AccurioPress 6136P,AccurioPress 6136P,AccurioPress 6272P,AccurioPress 7120,AccurioPress 7136P,AccurioPrint 2100,bizhub PRESS 1052,bizhub PRESS 1250,bizhub PRESS 1250P,bizhub PRESS 1250P,bizhub PRO 951</t>
  </si>
  <si>
    <t>DRIVE BELT/E</t>
  </si>
  <si>
    <t>13GQ77550</t>
  </si>
  <si>
    <t>AccurioPress 6120,AccurioPress 6120,AccurioPress 6136,AccurioPress 6136,AccurioPress 6136P,AccurioPress 6136P,AccurioPress 6272P,AccurioPress 6272P,AccurioPress C12000,AccurioPress C12000,AccurioPress C12000,AccurioPress C12000,AccurioPress C12000,AccurioPress C14000,AccurioPress C14000,AccurioPress C14000,AccurioPress C14000,AccurioPress C14000,AccurioPress C7090,AccurioPress C7090,AccurioPress C7090,AccurioPress C7090,AccurioPress C7090,AccurioPress C7100,AccurioPress C7100,AccurioPress C7100,AccurioPress C7100,AccurioPress C7100</t>
  </si>
  <si>
    <t>PRE-REGISTRATION CLUTCH/1</t>
  </si>
  <si>
    <t>A9JTM20000</t>
  </si>
  <si>
    <t>RW-110 RW-210
AccurioLabel 230</t>
  </si>
  <si>
    <t>MACHINE FEET</t>
  </si>
  <si>
    <t>ACFVPP3100</t>
  </si>
  <si>
    <t>AccurioPress C12000,AccurioPress C12010,AccurioPress C14000,AccurioPress C14010</t>
  </si>
  <si>
    <t>OZONE FILTER /2</t>
  </si>
  <si>
    <t>AC0C114501</t>
  </si>
  <si>
    <t>AccurioPress 6120,AccurioPress 6120,AccurioPress 6120,AccurioPress 6136,AccurioPress 6136,AccurioPress 6136,AccurioPress 6136P,AccurioPress 6136P,AccurioPress 6136P,AccurioPress 6272P,AccurioPress 6272P,AccurioPress 6272P,AccurioPress 7120,AccurioPress 7136,AccurioPress 7136P,AccurioPrint 2100,AccurioPrint 2100,AccurioPrint 2100</t>
  </si>
  <si>
    <t>DEVELOPING SCREW MOTOR</t>
  </si>
  <si>
    <t>A9JTM10300</t>
  </si>
  <si>
    <t>AccurioPress C2060,AccurioPress C2070,AccurioPress C2070P,AccurioPress C3070,AccurioPress C3080,AccurioPress C3080P,AccurioPress C4070,AccurioPress C4080,AccurioPress C83hc,AccurioPrint C2060L,AccurioPrint C3070L,AccurioPrint C4065,bizhub PRESS C1060,bizhub PRESS C1070,bizhub PRESS C1070P,bizhub PRESS C71hc,bizhub PRO C1060L</t>
  </si>
  <si>
    <t>FUSING ROLLER/LW</t>
  </si>
  <si>
    <t>A57V740101</t>
  </si>
  <si>
    <t>PAPER EXIT GATE</t>
  </si>
  <si>
    <t>A9JT844900</t>
  </si>
  <si>
    <t>HOLDING SHEET ASSY</t>
  </si>
  <si>
    <t>AC0CR74600</t>
  </si>
  <si>
    <t>SOLENOID /G PIN ASSY</t>
  </si>
  <si>
    <t>A4EUR74A00</t>
  </si>
  <si>
    <t>AccurioPress 6120,AccurioPress 6136,AccurioPress 6136P,AccurioPress 6272P,bizhub PRESS 1052,bizhub PRESS 1052,bizhub PRESS 1250,bizhub PRESS 1250,bizhub PRESS 1250P,bizhub PRESS 1250P,bizhub PRESS 2250P,bizhub PRESS 2250P,bizhub PRO 1100,bizhub PRO 951,bizhub PRO 951</t>
  </si>
  <si>
    <t># HB MOTOR /40</t>
  </si>
  <si>
    <t>A0Y5M10400</t>
  </si>
  <si>
    <t>AccurioPress 6120,AccurioPress 6120,AccurioPress 6136,AccurioPress 6136,AccurioPress 6136P,AccurioPress 6136P,AccurioPress 6272P,AccurioPress 6272P,AccurioPress 7120,AccurioPress 7136,AccurioPress 7136P,bizhub PRESS 1052,bizhub PRESS 1250,bizhub PRESS 1250P,bizhub PRESS 2250P,bizhub PRO 951</t>
  </si>
  <si>
    <t>REGISTRATION GEAR /R 35T</t>
  </si>
  <si>
    <t>A4EU714400</t>
  </si>
  <si>
    <t>bizhub C3320i bizhub C3321i</t>
  </si>
  <si>
    <t>CIS UNIT/ IR</t>
  </si>
  <si>
    <t>AAJPR70500</t>
  </si>
  <si>
    <t>AccurioLabel 400 AccurioPress C12000 AccurioPress C14000 AccurioPress C7090 AccurioPress C7090 PH
8beam AccurioPress C7100 AccurioPress C7100 PH 8beam bizhub 850i bizhub 950i IQ-520 LS-507 PF-
703 PF-703 PF-710 PF-712 PF-713 PF-812 RE-101 TU-510</t>
  </si>
  <si>
    <t>DC POWER SOURCE /2 (AAPKM45214)</t>
  </si>
  <si>
    <t>AAPKM45202</t>
  </si>
  <si>
    <t>AccurioPress 6120,AccurioPress 6136,AccurioPress 6136P,AccurioPress 6272P,AccurioPress 7120,AccurioPress 7136,AccurioPress 7136P,bizhub PRESS 1052,bizhub PRESS 1250,bizhub PRESS 1250P,bizhub PRESS 2250P,bizhub PRO 951</t>
  </si>
  <si>
    <t>REGISTRATION GEAR /A 35T</t>
  </si>
  <si>
    <t>A4EU814600</t>
  </si>
  <si>
    <t>PAPER EXIT PULLEY</t>
  </si>
  <si>
    <t>A4FC707800</t>
  </si>
  <si>
    <t>bizhub C450i bizhub C550i bizhub C551i</t>
  </si>
  <si>
    <t>AA7PR70100</t>
  </si>
  <si>
    <t>AccurioPrint 2100 bizhub PRO 1100 bizhub PRO 951</t>
  </si>
  <si>
    <t>POWE SUPPLY CODE ASSY (USA)</t>
  </si>
  <si>
    <t>A4EWR70200</t>
  </si>
  <si>
    <t>DF-714 IM-105, bizhub 300i, bizhub 301i
bizhub 360i
bizhub 361i
bizhub C250i
bizhub C251i
bizhub C300i
bizhub C301i
bizhub C360i
bizhub C361i AccurioPress C12010
AccurioPress C12010S
AccurioPress C14010
AccurioPress C14010S</t>
  </si>
  <si>
    <t>READING SENSOR (CIS)</t>
  </si>
  <si>
    <t>AAMNM70000</t>
  </si>
  <si>
    <t>SD-506AccurioPress C12000
AccurioPress C12010
AccurioPress C12010S
AccurioPress C14000
AccurioPress C14010
AccurioPress C14010S AccurioPress 6120
AccurioPress 6136
AccurioPress 6136P
AccurioPress 6272P
AccurioPress 7120
AccurioPress 7136
AccurioPress 7136P
AccurioPress C2060
AccurioPress C2070
AccurioPress C2070P
AccurioPress C3070
AccurioPress C3080
AccurioPress C3080P
AccurioPress C4070
AccurioPress C4080
AccurioPress C6085
AccurioPress C6100
AccurioPress C7090
AccurioPress C7100
AccurioPress C83hc
bizhub PRESS 1052
bizhub PRESS 1250
bizhub PRESS 1250P
bizhub PRESS 2250P
bizhub PRESS C1060
bizhub PRESS C1070
bizhub PRESS C1070P</t>
  </si>
  <si>
    <t>15ANR71600</t>
  </si>
  <si>
    <t>RU-510 
AccurioPress 6120
AccurioPress 6136
AccurioPress 6136P
AccurioPress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C7100
AccurioPress C83hc
bizhub PRESS 1052
bizhub PRESS 1250
bizhub PRESS 1250P
bizhub PRESS 2250P
bizhub PRESS C1060
bizhub PRESS C1070</t>
  </si>
  <si>
    <t>PIPE BEARING ASSY</t>
  </si>
  <si>
    <t>A4FCR70500</t>
  </si>
  <si>
    <t>AccurioPrint 2100 bizhub PRESS 1052 bizhub PRESS 1250 bizhub PRESS 1250P /bizhub PRESS 2250P
bizhub PRO 1100 bizhub PRO 951</t>
  </si>
  <si>
    <t>HV POWER SOURCE /2 (BIZHUB PRO 1100)</t>
  </si>
  <si>
    <t>A799M40200</t>
  </si>
  <si>
    <t>PFU DRIVE BOARD ASSY</t>
  </si>
  <si>
    <t>LU-202 LU-202m LU-202XL LU-202XLm LU-410 LU-412
bizhub PRESS C1060
bizhub PRESS C1070
bizhub PRESS C1070P
bizhub PRESS C71hc
bizhub PRO C1060L 
AccurioPress C2060
AccurioPress C2070
AccurioPress C2070P
AccurioPress C3070
AccurioPress C3080
AccurioPress C3080P
AccurioPress C4070
AccurioPress C4080
AccurioPress C83hc
AccurioPrint C2060L
AccurioPrint C3070L
AccurioPrint C4065</t>
  </si>
  <si>
    <t>PAPER FEED UP DOWN MOTOR</t>
  </si>
  <si>
    <t>25AA80173</t>
  </si>
  <si>
    <t>BLADE RELEASE ARM ASSY</t>
  </si>
  <si>
    <t>A4EUR75Q00</t>
  </si>
  <si>
    <t>AccurioPress 6120 AccurioPress 6136 AccurioPress 6136P/Accurio Press 6272P AccurioPress 7120
AccurioPress 7136 AccurioPress 7136P AccurioPrint 2100 bizhub PRESS 1052 bizhub PRESS 1250
bizhub PRESS 1250P /bizhub PRESS 2250P bizhub PRO 1100 bizhub PRO 951 MB-508 PF-703 PF-703 PF-
710</t>
  </si>
  <si>
    <t>PAPER EXIT DRIVE GEAR C</t>
  </si>
  <si>
    <t>56UA77270</t>
  </si>
  <si>
    <t>AccurioPress 6120 AccurioPress 6136 AccurioPrint 2100 bizhub 458e bizhub 558e bizhub 658e
bizhub 808 bizhub 958 bizhub C458 bizhub C558 bizhub C658 bizhub C659 bizhub C759 DF-706 PF-
711</t>
  </si>
  <si>
    <t>CIS ASSY</t>
  </si>
  <si>
    <t>A782R71300</t>
  </si>
  <si>
    <t>AccurioLabel 190/bizhub PRESS C71cf AccurioLabel 230 AccurioLabel 230(MA)</t>
  </si>
  <si>
    <t>TONER CONVEYANCE ASSY (BEFORE A50UR72V00)</t>
  </si>
  <si>
    <t>A50UR72V12</t>
  </si>
  <si>
    <t>AccurioPress C4070 AccurioPress C4080 AccurioPrint C4065</t>
  </si>
  <si>
    <t>DC POWER SOURCE HARNESS /1</t>
  </si>
  <si>
    <t>AC57N10302</t>
  </si>
  <si>
    <t>CCD LENS ASSY (BEFORE AA2JR70100)</t>
  </si>
  <si>
    <t>AA2JR70122</t>
  </si>
  <si>
    <t>AccurioPress 6120,AccurioPress 6136,AccurioPress 6136P,AccurioPress 6272P,bizhub PRO 1100</t>
  </si>
  <si>
    <t>TRANSFER BELT PRESSURE RELEASE MOTOR</t>
  </si>
  <si>
    <t>A4EUR77300</t>
  </si>
  <si>
    <t>AccurioLabel 230 AccurioLabel 230(MA) AccurioPress C3070 AccurioPress C3080 AccurioPress C3080P
AccurioPress C4070 AccurioPress C4080 AccurioPress C7090 AccurioPress C7090 PH 8beam AccurioPress
C7100 AccurioPress C7100 PH 8beam AccurioPress C83hc AccurioPrint C3070L AccurioPrint C4065 EF-
107 EF-108</t>
  </si>
  <si>
    <t>FUSING STAY/ UPPER ASSY</t>
  </si>
  <si>
    <t>A9VER70900</t>
  </si>
  <si>
    <t>MOTOR /2 PIN ASSY</t>
  </si>
  <si>
    <t>A4EUR73X00</t>
  </si>
  <si>
    <t>(-) (S)SCATTERING PREVENTION FILTER ASSY</t>
  </si>
  <si>
    <t>A4EUR71200</t>
  </si>
  <si>
    <t>AccurioPress 6120 AccurioPress 6136 AccurioPress 6136P/Accurio Press 6272P AccurioPrint 2100
bizhub PRESS 1052 bizhub PRESS 1250 bizhub PRESS 1250P /bizhub PRESS 2250P bizhub PRO 1100 bizhub
PRO 951 PF-706 PF-709</t>
  </si>
  <si>
    <t>A4EUR72M11</t>
  </si>
  <si>
    <t>AccurioPress 6120 AccurioPress 6136 AccurioPress 6136P/Accurio Press 6272P AccurioPress 7120
AccurioPress 7136 AccurioPress 7136P</t>
  </si>
  <si>
    <t>HV POWER SOURCE/2</t>
  </si>
  <si>
    <t>A9JTM40200</t>
  </si>
  <si>
    <t>AccurioPress 6120,AccurioPress 6136,AccurioPress 6136P,AccurioPress 6272P,AccurioPress 7120,AccurioPress 7136,AccurioPress 7136P,AccurioPress C12000,AccurioPress C12010,AccurioPress C12010S,AccurioPress C14000,AccurioPress C14010,AccurioPress C14010S,AccurioPress C2060,AccurioPress C2070,AccurioPress C2070P,AccurioPress C3070,AccurioPress C3080,AccurioPress C3080P,AccurioPress C4070,AccurioPress C4080,AccurioPress C6085,AccurioPress C6100,AccurioPress C7090,AccurioPress C7100,AccurioPress C83hc,bizhub PRESS 1052,bizhub PRESS 1250,bizhub PRESS 1250P,bizhub PRESS 2250P,bizhub PRESS C1060,bizhub PRESS C1070,bizhub PRESS C1070P,bizhub PRESS C1085,bizhub PRESS C1100</t>
  </si>
  <si>
    <t>A4FC703000</t>
  </si>
  <si>
    <t>AccurioLabel 400 AccurioPress C6085 AccurioPress C6100 EF-104</t>
  </si>
  <si>
    <t>DC BRUSHLESS MOTOR /F</t>
  </si>
  <si>
    <t>A92WM10600</t>
  </si>
  <si>
    <t>SEPARATION ROLLER ASSY (BEFORE A161R72500)</t>
  </si>
  <si>
    <t>A5C1R70800</t>
  </si>
  <si>
    <t>AccurioPress C7090 AccurioPress C7090 PH 8beam AccurioPress C7100 AccurioPress C7100 PH 8beam</t>
  </si>
  <si>
    <t>MAIN BODY PAPER EXIT UNIT</t>
  </si>
  <si>
    <t>A9VPR72100</t>
  </si>
  <si>
    <t>MB-507 PF-709 
bizhub PRO 1100
AccurioPrint 2100</t>
  </si>
  <si>
    <t>A7W7H01016</t>
  </si>
  <si>
    <t>REWIND MOTOR</t>
  </si>
  <si>
    <t>ACFVPP1200</t>
  </si>
  <si>
    <t>AccurioPress C2060 AccurioPress C2070 AccurioPress C2070P AccurioPress C3070 AccurioPress C3080
AccurioPress C3080P AccurioPress C4070 AccurioPress C4080 AccurioPress C83hc AccurioPrint C2060L
AccurioPrint C3070L AccurioPrint C4065 bizhub PRESS C1060 bizhub PRESS C1070 bizhub PRESS C1070P
bizhub PRESS C71hc bizhub PRO C1060L PI-502 PI-505 PI-507</t>
  </si>
  <si>
    <t>NF100 PUMP</t>
  </si>
  <si>
    <t>AccurioPress 6120 AccurioPress 6136 AccurioPress 6136P/Accurio Press 6272P AccurioPress 7120
AccurioPress 7136 AccurioPress 7136P AccurioPrint 2100 bizhub PRESS 1052 bizhub PRESS 1250
bizhub PRESS 1250P /bizhub PRESS 2250P bizhub PRO 1100 bizhub PRO 951 IQ-501 IQ-601 RU-510 TD-
501 TD-502 TU-503</t>
  </si>
  <si>
    <t>A0G6818300</t>
  </si>
  <si>
    <t>FIXING DRIVING ASSY</t>
  </si>
  <si>
    <t>A4EUR71T11</t>
  </si>
  <si>
    <t>MGI JV3D INK CAB 2 WAY EL (BEFORE 9046)</t>
  </si>
  <si>
    <t>9046A</t>
  </si>
  <si>
    <t>CONVEYANCE ROLLER /1</t>
  </si>
  <si>
    <t>A4FC701400</t>
  </si>
  <si>
    <t>AccurioPrint 2100,AccurioPrint 2100,bizhub PRESS 1052,bizhub PRESS 1052,bizhub PRESS 1250,bizhub PRESS 1250,bizhub PRESS 1250P,bizhub PRESS 1250P,bizhub PRESS 2250P,bizhub PRESS 2250P</t>
  </si>
  <si>
    <t>DC BRUSHLESS MOTOR /60</t>
  </si>
  <si>
    <t>A0G6M10100</t>
  </si>
  <si>
    <t>REGISTRATION ROLLER /LEFT</t>
  </si>
  <si>
    <t>A4FC701900</t>
  </si>
  <si>
    <t>IC 317 AccurioPress C4070, C4080 y C84hc</t>
  </si>
  <si>
    <t>DIMM,4 GB PC4-17000,DDR4-2133-15-15-15</t>
  </si>
  <si>
    <t>CONVEYANCE ROLLER /2</t>
  </si>
  <si>
    <t>A4FC700200</t>
  </si>
  <si>
    <t>AccurioPress 6120,AccurioPress 6120,AccurioPress 6120,AccurioPress 6120,AccurioPress 6136,AccurioPress 6136,AccurioPress 6136,AccurioPress 6136P,AccurioPress 6136P,AccurioPress 6136P,AccurioPress 6136P,AccurioPress 6272P,AccurioPress 6272P,AccurioPress 6272P,AccurioPress 6272P,AccurioPress 7120,AccurioPress 7120,AccurioPress 7120,AccurioPress 7120,AccurioPress 7120,AccurioPress 7136,AccurioPress 7136,AccurioPress 7136,AccurioPress 7136,AccurioPress 7136,AccurioPress 7136P,AccurioPress 7136P,AccurioPress 7136P,AccurioPress 7136P,AccurioPress 7136P,AccurioPrint 2100,AccurioPrint 2100,AccurioPrint 2100,bizhub PRESS 1052,bizhub PRESS 1052,bizhub PRESS 1052,bizhub PRESS 1052,bizhub PRESS 1250,bizhub PRESS 1250,bizhub PRESS 1250,bizhub PRESS 1250,bizhub PRESS 1250P,bizhub PRESS 1250P,bizhub PRESS 1250P,bizhub PRESS 1250P,bizhub PRESS 2250P,bizhub PRESS 2250P,bizhub PRESS 2250P,bizhub PRESS 2250P,bizhub PRO 1100,bizhub PRO 1100,bizhub PRO 1100,bizhub PRO 951,bizhub PRO 951,bizhub PRO 951,bizhub PRO 951</t>
  </si>
  <si>
    <t>MOTOR /1 PIN ASSY</t>
  </si>
  <si>
    <t>A4EUR73Q00</t>
  </si>
  <si>
    <t>FS-534SD FS-536 FS-536SD FS-539 FS-539 SD
bizhub 227,
bizhub 284e,
bizhub 287, 
bizhub 364e, 
bizhub 454e, 
bizhub 554e, 
bizhub 654e, 
bizhub C258, 
bizhub C308, 
bizhub C368, 
bizhub C654e, 
bizhub C754e, 
bizhub PRO C754e, 
bizhub C227, 
bizhub C287, 
bizhub 300i, 
bizhub 301i, 
bizhub 360i, 
bizhub 361i, 
bizhub 450i, 
bizhub 451i, 
bizhub 550i, 
bizhub 551i, 
bizhub 650i, 
bizhub 651i, 
bizhub 750i, 
bizhub 751i, 
bizhub 850i, 
bizhub 950i, 
bizhub C250i, 
bizhub C251i, 
bizhub C300i, 
bizhub C301i, 
bizhub C360i, 
bizhub C361i, 
bizhub C450i, 
bizhub C451i, 
bizhub C550i, 
bizhub C551i, 
bizhub C650i, 
bizhub C651i, 
bizhub C750i, 
bizhub C751i</t>
  </si>
  <si>
    <t>A87GPP1400</t>
  </si>
  <si>
    <t>AccurioLabel 190/bizhub PRESS C71cf AccurioLabel 230 AccurioLabel 230(MA) AccurioLabel 400
AccurioPress 6120 AccurioPress 6136 AccurioPress 6136P/Accurio 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C7090 PH 8beam AccurioPress C7100 AccurioPress C7100 PH 8beam AccurioPress C83hc
AccurioPrint 2100 AccurioPrint C2060L AccurioPrint C3070L AccurioPrint C4065 bizhub 654e bizhub
754e bizhub 808 bizhub 850i bizhub 950i bizhub 958 bizhub C654e bizhub C659 bizhub C754e
bizhub C759 bizhub PRESS 1052 bizhub PRESS 1250 bizhub PRESS 1250P /bizhub PRESS 2250P bizhub
PRESS C1060 bizhub PRESS C1070 bizhub PRESS C1070P bizhub PRESS C1085 bizhub PRESS C1100 bizhub
PRESS C71hc bizhub PRO 1100 bizhub PRO 951 bizhub PRO C1060L</t>
  </si>
  <si>
    <t>LEVEL DETECTION SENSOR (BEFORE 4014174201 40AA88030)</t>
  </si>
  <si>
    <t>40AA88031</t>
  </si>
  <si>
    <t>RU-510, 
AccurioPress 6120, 
AccurioPress 6136, 
AccurioPress 6136P, 
AccurioPress 6272P, 
AccurioPress 7120, 
AccurioPress 7136, 
AccurioPress 7136P, 
AccurioPress C12000, 
AccurioPress C12010, 
AccurioPress C12010S, 
AccurioPress C14000, 
AccurioPress C14010, 
AccurioPress C14010S, 
AccurioPress C2060, 
AccurioPress C2070, 
AccurioPress C2070P, 
AccurioPress C3070, 
AccurioPress C3080, 
AccurioPress C3080P, 
AccurioPress C4070, 
AccurioPress C4080, 
AccurioPress C6085, 
AccurioPress C6100, 
AccurioPress C7090, 
AccurioPress C7100, 
AccurioPress C83hc
bizhub PRESS 1052, 
bizhub PRESS 1250, 
bizhub PRESS 1250P, 
bizhub PRESS 2250P, 
bizhub PRESS C1060, 
bizhub PRESS C1070, 
bizhub PRESS C1070
bizhub PRESS C1085
bizhub PRESS C1100
bizhub PRESS C71hc</t>
  </si>
  <si>
    <t>CONVEYANCE ROLLER ASSY (BEFORE A4FCR90400)</t>
  </si>
  <si>
    <t>A4FCR70400</t>
  </si>
  <si>
    <t>bizhub 451i, bizhub 450i, bizhub C451i, bizhub C450i</t>
  </si>
  <si>
    <t>SWITCHBANK W/ 3HOLD BRACKET, PRO80-IV</t>
  </si>
  <si>
    <t>45110866</t>
  </si>
  <si>
    <t>PF-710
AccurioPress 6120, 
AccurioPress 6136, 
AccurioPress 6136P, 
AccurioPress 6272P, 
AccurioPress 7120, 
AccurioPress 7136, 
AccurioPress 7136P</t>
  </si>
  <si>
    <t>A9JXH01001</t>
  </si>
  <si>
    <t>HV. POWER SOURCE /1 (BIZHUB PRESS 1250, PRO 1100) (BEFORE A0G6M40101)</t>
  </si>
  <si>
    <t>A0G6M40104</t>
  </si>
  <si>
    <t>JETVARNISH 3DS STACKER OUTPUT ROLLERS</t>
  </si>
  <si>
    <t>A0558</t>
  </si>
  <si>
    <t>FULL SUCTION DRUM ARM-SHEET FEEDER JETVARNISH</t>
  </si>
  <si>
    <t>S0549</t>
  </si>
  <si>
    <t>AccurioPress C3070 AccurioPress C3080 AccurioPress C3080P AccurioPress C4070 AccurioPress C4080
AccurioPress C83hc AccurioPrint C3070L AccurioPrint C4065</t>
  </si>
  <si>
    <t>500 PAPER CASSETTE ASSY</t>
  </si>
  <si>
    <t>A9VEF63108</t>
  </si>
  <si>
    <t>AccurioLabel 190/bizhub PRESS C71cf AccurioLabel 230 AccurioLabel 230(MA) AccurioPress C2060
AccurioPress C2070 AccurioPress C2070P AccurioPress C3070 AccurioPress C3080 AccurioPress C3080P
AccurioPress C83hc AccurioPrint C2060L AccurioPrint C3070L bizhub PRESS C1060 bizhub PRESS C1070
bizhub PRESS C1070P bizhub PRESS C71hc bizhub PRO C1060L</t>
  </si>
  <si>
    <t>TONER SUPPLY UNIT ASSY(US) (NOW A50UR71411)</t>
  </si>
  <si>
    <t>A50UR71400</t>
  </si>
  <si>
    <t>SD-506 SD-506 / 
AccurioPress C12000, 
AccurioPress C12010, 
AccurioPress C12010S, 
AccurioPress C14000, 
AccurioPress C14010, 
AccurioPress C14010S, 
AccurioPress 6120, 
AccurioPress 6136, 
AccurioPress 6136P, 
AccurioPress 6272P, 
AccurioPress 7120, 
AccurioPress 7136, 
AccurioPress 7136P, 
AccurioPress C2060, 
AccurioPress C2070, 
AccurioPress C2070P, 
AccurioPress C3070, 
AccurioPress C3080, 
AccurioPress C3080P, 
AccurioPress C4070, 
AccurioPress C4080, 
AccurioPress C6085, 
AccurioPress C6100, 
AccurioPress C7090, 
AccurioPress C7100, 
AccurioPress C83hc, 
bizhub PRESS 1052, 
bizhub PRESS 1250, 
bizhub PRESS 1250P, 
bizhub PRESS 2250P, 
bizhub PRESS C1060, 
bizhub PRESS C1070, 
bizhub PRESS C1070P, 
bizhub PRESS C1085, 
bizhub PRESS C1100, 
bizhub PRESS C71hc</t>
  </si>
  <si>
    <t>UP/DOWN CONVEYING ASSY</t>
  </si>
  <si>
    <t>A0H2A5402</t>
  </si>
  <si>
    <t>PRINTING BELT UNMOUNTING TOOL (SHIP LTL)</t>
  </si>
  <si>
    <t>KP97730</t>
  </si>
  <si>
    <t>MAINTENANCE TOOL PRINTER BELT REPLACEMENT JV3D SERVICE</t>
  </si>
  <si>
    <t>KP84775</t>
  </si>
  <si>
    <t>PRINT-HEAD JV3D EVO + INDEX HOLDER + LIC</t>
  </si>
  <si>
    <t>12964K</t>
  </si>
  <si>
    <t>HEATED DRUM IFOIL L — COMPLETE MOUNTED</t>
  </si>
  <si>
    <t>KP100763</t>
  </si>
  <si>
    <t>MGI JETvarnish 3DS,MGI JETvarnish 3DS, EVO 75</t>
  </si>
  <si>
    <t>JV3D-EVO 75 PRINTING BELT</t>
  </si>
  <si>
    <t>KP97674</t>
  </si>
  <si>
    <t>AccurioLabel 190/bizhub PRESS C71cf AccurioPress 6120 AccurioPress 6136 AccurioPress 6136P/Accurio
Press 6272P AccurioPress C2060 AccurioPress C2070 AccurioPress C2070P AccurioPress C3070
AccurioPress C3080 AccurioPress C3080P AccurioPress C6085 AccurioPress C6100 AccurioPress C83hc
AccurioPrint C2060L AccurioPrint C3070L bizhub PRESS 1052 bizhub PRESS 1250 bizhub PRESS 1250P
/bizhub PRESS 2250P bizhub PRESS C1060 bizhub PRESS C1070 bizhub PRESS C1070P bizhub PRESS C1085
bizhub PRESS C1100 bizhub PRESS C71hc bizhub PRO 1100 bizhub PRO 951 bizhub PRO C1060L</t>
  </si>
  <si>
    <t>OPERATION UNIT TOUCH PANEL (BEFORE A0G6M75500, A9VEM75500)</t>
  </si>
  <si>
    <t>A0G6M75501</t>
  </si>
  <si>
    <t>JV3DS PRINTHEAD+INDEXING MECHANICAL SPAR</t>
  </si>
  <si>
    <t>10677K</t>
  </si>
  <si>
    <t>WEBGUIDE-UNWIND</t>
  </si>
  <si>
    <t>ACFVPP4300</t>
  </si>
  <si>
    <t>ACCESORIOS</t>
  </si>
  <si>
    <t>ACCESORIOS PP</t>
  </si>
  <si>
    <t>ACCESORIOS IP</t>
  </si>
  <si>
    <t>MGI JV3D EVO CORONA TREATMENT MODULE (BEFORE 11105)</t>
  </si>
  <si>
    <t>11105SO</t>
  </si>
  <si>
    <t>PWRFILTER W PREMIUM INRUSH 120V/15A (NOW XGPCS15DKM)</t>
  </si>
  <si>
    <t>W200015120</t>
  </si>
  <si>
    <t>DIAGNOSTIC PWRFILTER BLUETOOTH 120V/20A</t>
  </si>
  <si>
    <t>P250020120</t>
  </si>
  <si>
    <t>IP ENABLED INTRFC WSIGSENSE MOD 120V/20A</t>
  </si>
  <si>
    <t>P250320120SIG</t>
  </si>
  <si>
    <t>AccurioPress 6120 AccurioPress 6136
AccurioPress 6136P
AccurioPress 7120
AccurioPress 7136
AccurioPress 7136P
AccurioPress C2060
AccurioPress C2070
AccurioPress C2070P
AccurioPress C3070
AccurioPress C3080
AccurioPress C3080P
AccurioPress C6085
AccurioPress C6100
AccurioPress C83hc
AccurioPrint C2060L</t>
  </si>
  <si>
    <t>VI-509 VIDEO INTERFACE KIT (BEFORE A9G1WY1)</t>
  </si>
  <si>
    <t>A9G1WY2</t>
  </si>
  <si>
    <t>bizhub C450i, 
bizhub C550i, 
bizhub C650i, 
bizhub C659, 
bizhub C759, 
bizhub 654e, 
bizhub 808, 
bizhub C654e, 
bizhub C754e, 
bizhub PRO C754e</t>
  </si>
  <si>
    <t>ESP DIAGNOSTIC POWER FILTER 120V/20A (BEFORE 7640014750)</t>
  </si>
  <si>
    <t>XGPCS20DKM</t>
  </si>
  <si>
    <t>bizhub 227, 
bizhub 284e, 
bizhub 287, 
bizhub 300i, 
bizhub 301i, 
bizhub 308, 
bizhub 308e, 
bizhub 360i, 
bizhub 361i, 
bizhub 364e, 
bizhub 368, 
bizhub 368e, 
bizhub 450i, 
bizhub 451i, 
bizhub 454e, 
bizhub 458, 
bizhub 458e, 
bizhub 550i, 
bizhub 551i, 
bizhub 554e, 
bizhub 558, 
bizhub 558e, 
bizhub 650i, 
bizhub 651i, 
bizhub 654e, 
bizhub 658e, 
bizhub 750i, 
bizhub 751i, 
bizhub 808, 
bizhub 850i, 
bizhub 950i, 
bizhub 958, 
bizhub C227, 
bizhub C250i, 
bizhub C251i, 
bizhub C258, 
bizhub C287, 
bizhub C300i, 
bizhub C301i, 
bizhub C308, 
bizhub C360i, 
bizhub C361i, 
bizhub C368, 
bizhub C450i, 
bizhub C451i, 
bizhub C458, 
bizhub C550i, 
bizhub C551i, 
bizhub C558, 
bizhub C650i, 
bizhub C651i, 
bizhub C654e, 
bizhub C658, 
bizhub C659, 
bizhub C750i, 
bizhub C751i, 
bizhub C754e, 
bizhub C759, 
bizhub PRO C754e</t>
  </si>
  <si>
    <t>MK-735 MOUNT KIT (INTERNALLY MOUNTS AU-201H OR AU-202H C.A.U.) (BIZHUB C754/C654)</t>
  </si>
  <si>
    <t>A4NMWY1</t>
  </si>
  <si>
    <t>bizhub 300i, bizhub 360i, bizhub 450i, bizhub 550i, bizhub 650i. bizhub 4700i, bizhub 4750i.</t>
  </si>
  <si>
    <t>EXTERNAL KEYBOARD (SAME AS 7640006869)</t>
  </si>
  <si>
    <t>G844100LCMUS2</t>
  </si>
  <si>
    <t>bizhub 4000i, 
bizhub 4020i, 
bizhub 4221i, 
bizhub 5000i, 
bizhub 5001i, 
bizhub 5020i, 
bizhub 5021i</t>
  </si>
  <si>
    <t>PF-P23 PAPER TRAY (250-SHEET CAPACITY) (BIZHUB  5020i, 4020i, 5000i, 4000i)</t>
  </si>
  <si>
    <t>ACEVWY1</t>
  </si>
  <si>
    <t>bizhub 4050i
bizhub 4051i, 
bizhub 4700i, 
bizhub 4701i, 
bizhub 4750i, 
bizhub 4751i, 
bizhub C3300i, 
bizhub C3301i, 
bizhub C3320i, 
bizhub C3321i, 
bizhub C3350i, 
bizhub C3351i, 
bizhub C4000i, 
bizhub C4001i, 
bizhub C4050i, 
bizhub C4051i, 
bizhub C4751i</t>
  </si>
  <si>
    <t>LOCAL INTERFACE KIT EK-P08 (BIZHUB C4050i, C3350i)</t>
  </si>
  <si>
    <t>ACCTWY1</t>
  </si>
  <si>
    <t>bizhub 227, 
bizhub 284e, 
bizhub 287, 
bizhub 300i, 
bizhub 301i, 
bizhub 308, 
bizhub 308e, 
bizhub 360i, 
bizhub 361i, 
bizhub 364e, 
bizhub 368, 
bizhub 368e, 
bizhub 454e, 
bizhub 458, 
bizhub 458e, 
bizhub 554e, 
bizhub 558, 
bizhub 558e, 
bizhub C227, 
bizhub C250i, 
bizhub C251i, 
bizhub C258, 
bizhub C287, 
bizhub C300i, 
bizhub C301i, 
bizhub C308, 
bizhub C360i, 
bizhub C361i, 
bizhub C368, 
bizhub C458, 
bizhub C558</t>
  </si>
  <si>
    <t>JS-506 JOB SEPARATOR TRAY (BIZHUB C224/C284/C364) (BEFORE A2YVWY1)</t>
  </si>
  <si>
    <t>A2YVWY2</t>
  </si>
  <si>
    <t>bizhub 227, 
bizhub 284e, 
bizhub 287, 
bizhub 308, 
bizhub 308e, 
bizhub 364e, 
bizhub 368, 
bizhub 368e, 
bizhub 454e, 
bizhub 458, 
bizhub 458e, 
bizhub 554e, 
bizhub 558, 
bizhub 558e, 
bizhub 654e, 
bizhub 658e, 
bizhub 808, 
bizhub 958, 
bizhub C227, 
bizhub C250i, 
bizhub C258, 
bizhub C287, 
bizhub C300i, 
bizhub C308, 
bizhub C360i, 
bizhub C368, 
bizhub C458, 
bizhub C558, 
bizhub C654e, 
bizhub C658, 
bizhub C659, 
bizhub C754e, 
bizhub C759, 
bizhub PRO C754e</t>
  </si>
  <si>
    <t>PK-520 PUNCH KIT (2/3 HOLES) FOR FS-534 (BIZHUB C754/C654)</t>
  </si>
  <si>
    <t>A3ETW11</t>
  </si>
  <si>
    <t>bizhub 300i, 
bizhub 301i, 
bizhub 360i, 
bizhub 361i, 
bizhub 450i, 
bizhub 451i, 
bizhub 550i, 
bizhub 551i, 
bizhub 650i, 
bizhub 651i, 
bizhub C250i, 
bizhub C251i, 
bizhub C300i, 
bizhub C301i, 
bizhub C360i, 
bizhub C361i, 
bizhub C450i, 
bizhub C451i, 
bizhub C550i, 
bizhub C551i, 
bizhub C650i, 
bizhub C651i</t>
  </si>
  <si>
    <t>PC-416 PAPER FEED CABINET 2500-SHEET (BH 300i/360i/450i/550i/650i/750i/C360i/C300i/C250i) BF AAV5013</t>
  </si>
  <si>
    <t>AAV5019</t>
  </si>
  <si>
    <t>bizhub 300i
bizhub 301i
bizhub 360i
bizhub 361i
bizhub 4051i
bizhub 450i
bizhub 451i
bizhub 4751i
bizhub 550i
bizhub 551i, 
bizhub 650i, 
bizhub 651i, 
bizhub 750i, 
bizhub 751i, 
bizhub 850i, 
bizhub 950i, 
bizhub C250i, 
bizhub C251i, 
bizhub C300i, 
bizhub C301i, 
bizhub C3351i, 
bizhub C360i, 
bizhub C361i, 
bizhub C4051i, 
bizhub C450i, 
bizhub C451i, 
bizhub C4751i, 
bizhub C550i, 
bizhub C551i, 
bizhub C650i, 
bizhub C651i, 
bizhub C750i, 
bizhub C751i</t>
  </si>
  <si>
    <t>EM-908 1 TB SSD (BIZHUB 360i, 300i)</t>
  </si>
  <si>
    <t>ACDJWY1</t>
  </si>
  <si>
    <t>AccurioPress 6120, 
AccurioPress 6136, 
AccurioPress 6136P, 
AccurioPress 6272P, 
AccurioPress 7120, 
AccurioPress 7136, 
AccurioPress 7136P</t>
  </si>
  <si>
    <t>VIDEO INTERFACE KIT VI-512 (ACCURIO PRESS 6120, 6136, 6136P)</t>
  </si>
  <si>
    <t>AAANWY1</t>
  </si>
  <si>
    <t>AccurioLabel 190, 
AccurioPress 6120, 
AccurioPress 6136, 
AccurioPress 6136P, 
AccurioPress 7120, 
AccurioPress 7136, 
AccurioPress 7136P, 
AccurioPrint 2100</t>
  </si>
  <si>
    <t>LR5402BW CUST TOWER LIGHT ASSEMB W/ADPTR</t>
  </si>
  <si>
    <t>KONI66002BW</t>
  </si>
  <si>
    <t>CTS OZONE FILTER ASSY</t>
  </si>
  <si>
    <t>A020973</t>
  </si>
  <si>
    <t>AccurioPress C7090, 
AccurioPress C7100</t>
  </si>
  <si>
    <t>MB-510 MULTI BYPASS TRAY (ACCURIOPRESS C7100, C7090)</t>
  </si>
  <si>
    <t>ACMMWY1</t>
  </si>
  <si>
    <t>bizhub 227, 
bizhub 284e, 
bizhub 287, 
bizhub 300i, 
bizhub 301i, 
bizhub 308, 
bizhub 308e, 
bizhub 360i, 
bizhub 361i, 
bizhub 364e, 
bizhub 368, 
bizhub 368e, 
bizhub 450i, 
bizhub 451i, 
bizhub 454e, 
bizhub 458, 
bizhub 458e, 
bizhub 550i, 
bizhub 551i, 
bizhub 554e, 
bizhub 558, 
bizhub 558e, 
bizhub C227, 
bizhub C250i, 
bizhub C251i, 
bizhub C258, 
bizhub C287, 
bizhub C300i, 
bizhub C301i, 
bizhub C308, 
bizhub C360i</t>
  </si>
  <si>
    <t>FS-533 INNER FINISHER (BIZHUB C224/C284/C364) (BEFORE A2YUWY1/A2YUWY2)</t>
  </si>
  <si>
    <t>A2YUWY3</t>
  </si>
  <si>
    <t>AccurioPress C12010, AccurioPress C12010S, AccurioPress C14010, AccurioPress C14010S</t>
  </si>
  <si>
    <t>MK-744C</t>
  </si>
  <si>
    <t>A873WY4</t>
  </si>
  <si>
    <t>bizhub C250i, bizhub C251i, 
bizhub C300i, 
bizhub C301i, 
bizhub C360i, 
bizhub C361i, 
bizhub C450i, 
bizhub C451i, 
bizhub C550i, 
bizhub C551i</t>
  </si>
  <si>
    <t>UPGRADE KIT UK-115 (BIZHUB C360i, C300i, C250i)</t>
  </si>
  <si>
    <t>ACDFWY1</t>
  </si>
  <si>
    <t>bizhub 450i, bizhub 451i, 
bizhub 550i, 
bizhub 551i, 
bizhub 651i, 
bizhub 750i, 
bizhub 751i, 
bizhub 850i, 
bizhub 950i, 
bizhub C450i, 
bizhub C451i, 
bizhub C550i, 
bizhub C551i, 
bizhub C650i, 
bizhub C651i, 
bizhub C750i, 
bizhub C751i</t>
  </si>
  <si>
    <t>PK-526 2/3-HOLE PUNCH UNIT FOR FS-540 (BIZHUB 650i, C550i, C450i)</t>
  </si>
  <si>
    <t>ACF5W11</t>
  </si>
  <si>
    <t>AccurioPrint 2100, bizhub PRO 1100</t>
  </si>
  <si>
    <t>OT-507 EXIT TRAY (BIZHUB PRO 1100)</t>
  </si>
  <si>
    <t>A79CWY1</t>
  </si>
  <si>
    <t>bizhub 750i, bizhub 751i, 
bizhub C750i, 
bizhub C751i</t>
  </si>
  <si>
    <t>RU-519 RELAY UNIT (BIZHUB C750I)</t>
  </si>
  <si>
    <t>ACU6WY1</t>
  </si>
  <si>
    <t>PC-417 PAPER FEED CASSETTE (2500-SHEET) (BIZHUB 650i, C550i, C450i)</t>
  </si>
  <si>
    <t>AAV5016</t>
  </si>
  <si>
    <t xml:space="preserve">bizhub 300i, 
bizhub 301i, 
bizhub 360i, 
bizhub 361i, 
bizhub C250i, 
bizhub C251i, 
bizhub C300i, 
bizhub C301i, 
bizhub C360i, 
bizhub C361i, </t>
  </si>
  <si>
    <t>DF-632 AUTO DOCUMENT FEEDER - SAMPLE (BIZHUB C360i, C300i, C250i)</t>
  </si>
  <si>
    <t>AAYHWY1</t>
  </si>
  <si>
    <t>bizhub 300i
bizhub 301i
bizhub 360i
bizhub 361i
bizhub 450i
bizhub 451i
bizhub 550i
bizhub 551i
bizhub 650i, 
bizhub 651i, 
bizhub 750i, 
bizhub 751i, 
bizhub 850i, 
bizhub 950i, 
bizhub C250i, 
bizhub C251i, 
bizhub C300i, 
bizhub C301i, 
bizhub C360i, 
bizhub C361i, 
bizhub C450i, 
bizhub C451i, 
bizhub C550i, 
bizhub C551i, 
bizhub C650i, 
bizhub C651i, bizhub C750i, 
bizhub C751i</t>
  </si>
  <si>
    <t>FS-539 SD 50-SHEET BOOKLET FINISHER (BIZHUB 650i, C550i, C450i) (BEFORE AAR4WYA)</t>
  </si>
  <si>
    <t>AAR4WYE</t>
  </si>
  <si>
    <t>AccurioPress 6120, 
AccurioPress 6136, 
AccurioPress 6136P, 
AccurioPress 7120, 
AccurioPress 7136, 
AccurioPress 7136P, 
AccurioPress C12000, 
AccurioPress C12010, 
AccurioPress C12010S, 
AccurioPress C14000, 
AccurioPress C14010, 
AccurioPress C14010S
AccurioPress C4070
AccurioPress C4080
AccurioPress C7090
AccurioPress C7100</t>
  </si>
  <si>
    <t>CR-102 CREASER FOR TU-510 (ACCURIOPRESS C12000, C14000)</t>
  </si>
  <si>
    <t>ACJ5WY1</t>
  </si>
  <si>
    <t>AccurioPress C4070, 
AccurioPress C4080, 
AccurioPress C7090, 
AccurioPress C7100, 
AccurioPrint C4065</t>
  </si>
  <si>
    <t>IC-609 KM IMAGE CONTROLLER FOR C4080/C4070</t>
  </si>
  <si>
    <t>ACME0Y1</t>
  </si>
  <si>
    <t>AccurioPress 6120, 
AccurioPress 6136, 
AccurioPress 6136P, 
AccurioPress 7120, 
AccurioPress 7136, 
AccurioPress 7136P, 
AccurioPress C12000, 
AccurioPress C14000, 
AccurioPress C4070, 
AccurioPress C4080, 
AccurioPress C7090, 
AccurioPress C7100</t>
  </si>
  <si>
    <t>TU-504 SLITTER FOR TU-510 (ACCURIOPRESS C12000, C14000)</t>
  </si>
  <si>
    <t>ACJ6WY1</t>
  </si>
  <si>
    <t>bizhub 808, bizhub 850i, bizhub 950i, bizhub 958, bizhub C659, bizhub C759</t>
  </si>
  <si>
    <t>OT-508 OUTPUT TRAY (BIZHUB 958, 808)</t>
  </si>
  <si>
    <t>A8HDWY2</t>
  </si>
  <si>
    <t>AccurioPress C12000
AccurioPress C12010
AccurioPress C12010S
AccurioPress C14000
AccurioPress C14010
AccurioPress C14010S
AccurioPress C7090
AccurioPress C7100</t>
  </si>
  <si>
    <t>IC-319 FIERY PREMIUM IMAGE CONTROLLER (ACCURIOPRESS C14000)</t>
  </si>
  <si>
    <t>ACVAWY2</t>
  </si>
  <si>
    <t>AccurioPress C12000, AccurioPress C12010, AccurioPress C12010S, AccurioPress C14000, AccurioPress C14010, AccurioPress C14010S</t>
  </si>
  <si>
    <t>SD-506 SADDLE STITCH UNIT (ACCURIOPRESS C12000, C14000) (BEFORE A0H2WY2)</t>
  </si>
  <si>
    <t>A0H2WY3</t>
  </si>
  <si>
    <t>Unidades</t>
  </si>
  <si>
    <t>Compatibilidad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</si>
</sst>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FF0000"/>
      <name val="Aptos Narrow"/>
      <family val="2"/>
      <scheme val="minor"/>
    </font>
    <font>
      <sz val="11"/>
      <name val="Aptos Narrow"/>
      <family val="2"/>
      <scheme val="minor"/>
    </font>
    <font>
      <u/>
      <sz val="11"/>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1" xfId="0" applyBorder="1" applyAlignment="1">
      <alignment horizontal="center"/>
    </xf>
    <xf numFmtId="0" fontId="0" fillId="0" borderId="1" xfId="0" applyBorder="1"/>
    <xf numFmtId="0" fontId="0" fillId="2" borderId="1" xfId="0" applyFill="1" applyBorder="1"/>
    <xf numFmtId="0" fontId="1" fillId="0" borderId="0" xfId="0" applyFont="1"/>
    <xf numFmtId="0" fontId="0" fillId="0" borderId="0" xfId="0" applyAlignment="1">
      <alignment wrapText="1"/>
    </xf>
    <xf numFmtId="0" fontId="0" fillId="3" borderId="1" xfId="0" applyFill="1" applyBorder="1" applyAlignment="1">
      <alignment wrapText="1"/>
    </xf>
    <xf numFmtId="0" fontId="0" fillId="3" borderId="1" xfId="0" applyFill="1" applyBorder="1" applyAlignment="1">
      <alignment vertical="center"/>
    </xf>
    <xf numFmtId="0" fontId="0" fillId="3" borderId="1" xfId="0" applyFill="1" applyBorder="1"/>
    <xf numFmtId="0" fontId="0" fillId="3" borderId="1" xfId="0" applyFill="1" applyBorder="1" applyAlignment="1">
      <alignment horizontal="center" wrapText="1"/>
    </xf>
    <xf numFmtId="0" fontId="2" fillId="0" borderId="1" xfId="0" applyFont="1" applyBorder="1"/>
    <xf numFmtId="0" fontId="0" fillId="0" borderId="0" xfId="0" applyAlignment="1">
      <alignment horizontal="left"/>
    </xf>
    <xf numFmtId="0" fontId="0" fillId="3" borderId="1" xfId="0" applyFill="1" applyBorder="1" applyAlignment="1">
      <alignment horizontal="left"/>
    </xf>
    <xf numFmtId="0" fontId="0" fillId="0" borderId="1" xfId="0" applyBorder="1" applyAlignment="1">
      <alignment horizontal="left"/>
    </xf>
    <xf numFmtId="0" fontId="0" fillId="0" borderId="1" xfId="0" quotePrefix="1" applyBorder="1" applyAlignment="1">
      <alignment horizontal="left"/>
    </xf>
    <xf numFmtId="0" fontId="0" fillId="0" borderId="1" xfId="0"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3" fillId="0" borderId="0" xfId="0" applyFont="1"/>
  </cellXfs>
  <cellStyles count="1">
    <cellStyle name="Normal" xfId="0" builtinId="0"/>
  </cellStyles>
  <dxfs count="11">
    <dxf>
      <font>
        <color rgb="FFFF0000"/>
      </font>
      <fill>
        <patternFill>
          <bgColor theme="8" tint="0.79998168889431442"/>
        </patternFill>
      </fill>
    </dxf>
    <dxf>
      <font>
        <color rgb="FFFF0000"/>
      </font>
      <fill>
        <patternFill>
          <bgColor theme="8" tint="0.79998168889431442"/>
        </patternFill>
      </fill>
    </dxf>
    <dxf>
      <font>
        <color rgb="FF9C0006"/>
      </font>
      <fill>
        <patternFill>
          <bgColor rgb="FFFFC7CE"/>
        </patternFill>
      </fill>
    </dxf>
    <dxf>
      <font>
        <color rgb="FFFF0000"/>
      </font>
      <fill>
        <patternFill>
          <bgColor theme="8" tint="0.79998168889431442"/>
        </patternFill>
      </fill>
    </dxf>
    <dxf>
      <font>
        <color rgb="FFFF0000"/>
      </font>
      <fill>
        <patternFill>
          <bgColor theme="8" tint="0.79998168889431442"/>
        </patternFill>
      </fill>
    </dxf>
    <dxf>
      <font>
        <color rgb="FFFF0000"/>
      </font>
      <fill>
        <patternFill>
          <bgColor theme="8" tint="0.79998168889431442"/>
        </patternFill>
      </fill>
    </dxf>
    <dxf>
      <font>
        <color rgb="FF9C0006"/>
      </font>
      <fill>
        <patternFill>
          <bgColor rgb="FFFFC7CE"/>
        </patternFill>
      </fill>
    </dxf>
    <dxf>
      <font>
        <color rgb="FF9C0006"/>
      </font>
      <fill>
        <patternFill>
          <bgColor rgb="FFFFC7CE"/>
        </patternFill>
      </fill>
    </dxf>
    <dxf>
      <font>
        <color rgb="FFFF0000"/>
      </font>
      <fill>
        <patternFill>
          <bgColor theme="8" tint="0.79998168889431442"/>
        </patternFill>
      </fill>
    </dxf>
    <dxf>
      <font>
        <color rgb="FFFF0000"/>
      </font>
      <fill>
        <patternFill>
          <bgColor theme="8"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13645-FE95-45D1-B190-2B73DBB9C11F}">
  <dimension ref="A1:H30"/>
  <sheetViews>
    <sheetView showGridLines="0" tabSelected="1" zoomScale="85" zoomScaleNormal="85" workbookViewId="0">
      <selection activeCell="H13" sqref="H13"/>
    </sheetView>
  </sheetViews>
  <sheetFormatPr baseColWidth="10" defaultRowHeight="14.4" x14ac:dyDescent="0.3"/>
  <cols>
    <col min="1" max="1" width="11.109375" bestFit="1" customWidth="1"/>
    <col min="2" max="2" width="12.109375" bestFit="1" customWidth="1"/>
    <col min="3" max="3" width="13.77734375" customWidth="1"/>
    <col min="4" max="4" width="81.5546875" style="6" customWidth="1"/>
    <col min="5" max="5" width="45" customWidth="1"/>
    <col min="6" max="6" width="19.44140625" customWidth="1"/>
    <col min="7" max="7" width="9.5546875" customWidth="1"/>
  </cols>
  <sheetData>
    <row r="1" spans="1:8" x14ac:dyDescent="0.3">
      <c r="A1" s="7" t="s">
        <v>82</v>
      </c>
      <c r="B1" s="7" t="s">
        <v>81</v>
      </c>
      <c r="C1" s="7" t="s">
        <v>80</v>
      </c>
      <c r="D1" s="7" t="s">
        <v>3465</v>
      </c>
      <c r="E1" s="7" t="s">
        <v>3464</v>
      </c>
    </row>
    <row r="2" spans="1:8" x14ac:dyDescent="0.3">
      <c r="A2" s="3" t="s">
        <v>0</v>
      </c>
      <c r="B2" s="3" t="s">
        <v>79</v>
      </c>
      <c r="C2" s="3" t="s">
        <v>78</v>
      </c>
      <c r="D2" s="16" t="s">
        <v>75</v>
      </c>
      <c r="E2" s="3">
        <v>21</v>
      </c>
    </row>
    <row r="3" spans="1:8" x14ac:dyDescent="0.3">
      <c r="A3" s="3" t="s">
        <v>0</v>
      </c>
      <c r="B3" s="3" t="s">
        <v>77</v>
      </c>
      <c r="C3" s="3" t="s">
        <v>76</v>
      </c>
      <c r="D3" s="16" t="s">
        <v>75</v>
      </c>
      <c r="E3" s="3">
        <v>17</v>
      </c>
    </row>
    <row r="4" spans="1:8" x14ac:dyDescent="0.3">
      <c r="A4" s="3" t="s">
        <v>0</v>
      </c>
      <c r="B4" s="3" t="s">
        <v>74</v>
      </c>
      <c r="C4" s="3" t="s">
        <v>73</v>
      </c>
      <c r="D4" s="16" t="s">
        <v>70</v>
      </c>
      <c r="E4" s="3">
        <f>36-3</f>
        <v>33</v>
      </c>
    </row>
    <row r="5" spans="1:8" x14ac:dyDescent="0.3">
      <c r="A5" s="3" t="s">
        <v>0</v>
      </c>
      <c r="B5" s="3" t="s">
        <v>72</v>
      </c>
      <c r="C5" s="3" t="s">
        <v>71</v>
      </c>
      <c r="D5" s="16" t="s">
        <v>70</v>
      </c>
      <c r="E5" s="3">
        <f>27-2</f>
        <v>25</v>
      </c>
    </row>
    <row r="6" spans="1:8" s="6" customFormat="1" x14ac:dyDescent="0.3">
      <c r="A6" s="3" t="s">
        <v>0</v>
      </c>
      <c r="B6" s="3" t="s">
        <v>69</v>
      </c>
      <c r="C6" s="3" t="s">
        <v>68</v>
      </c>
      <c r="D6" s="16" t="s">
        <v>65</v>
      </c>
      <c r="E6" s="3">
        <v>33</v>
      </c>
    </row>
    <row r="7" spans="1:8" x14ac:dyDescent="0.3">
      <c r="A7" s="3" t="s">
        <v>0</v>
      </c>
      <c r="B7" s="3" t="s">
        <v>67</v>
      </c>
      <c r="C7" s="3" t="s">
        <v>66</v>
      </c>
      <c r="D7" s="16" t="s">
        <v>65</v>
      </c>
      <c r="E7" s="3">
        <v>27</v>
      </c>
    </row>
    <row r="8" spans="1:8" x14ac:dyDescent="0.3">
      <c r="A8" s="3" t="s">
        <v>0</v>
      </c>
      <c r="B8" s="3" t="s">
        <v>64</v>
      </c>
      <c r="C8" s="3" t="s">
        <v>63</v>
      </c>
      <c r="D8" s="16" t="s">
        <v>62</v>
      </c>
      <c r="E8" s="3">
        <v>4</v>
      </c>
    </row>
    <row r="9" spans="1:8" x14ac:dyDescent="0.3">
      <c r="A9" s="3" t="s">
        <v>0</v>
      </c>
      <c r="B9" s="3" t="s">
        <v>61</v>
      </c>
      <c r="C9" s="3" t="s">
        <v>60</v>
      </c>
      <c r="D9" s="16" t="s">
        <v>59</v>
      </c>
      <c r="E9" s="3">
        <v>19</v>
      </c>
    </row>
    <row r="10" spans="1:8" s="5" customFormat="1" x14ac:dyDescent="0.3">
      <c r="A10" s="3" t="s">
        <v>0</v>
      </c>
      <c r="B10" s="3" t="s">
        <v>58</v>
      </c>
      <c r="C10" s="3" t="s">
        <v>57</v>
      </c>
      <c r="D10" s="16" t="s">
        <v>54</v>
      </c>
      <c r="E10" s="3">
        <v>98</v>
      </c>
    </row>
    <row r="11" spans="1:8" x14ac:dyDescent="0.3">
      <c r="A11" s="3" t="s">
        <v>0</v>
      </c>
      <c r="B11" s="3" t="s">
        <v>56</v>
      </c>
      <c r="C11" s="3" t="s">
        <v>55</v>
      </c>
      <c r="D11" s="16" t="s">
        <v>54</v>
      </c>
      <c r="E11" s="3">
        <v>22</v>
      </c>
    </row>
    <row r="12" spans="1:8" x14ac:dyDescent="0.3">
      <c r="A12" s="3" t="s">
        <v>0</v>
      </c>
      <c r="B12" s="3" t="s">
        <v>53</v>
      </c>
      <c r="C12" s="3" t="s">
        <v>52</v>
      </c>
      <c r="D12" s="16" t="s">
        <v>6</v>
      </c>
      <c r="E12" s="3">
        <v>4</v>
      </c>
    </row>
    <row r="13" spans="1:8" x14ac:dyDescent="0.3">
      <c r="A13" s="3" t="s">
        <v>0</v>
      </c>
      <c r="B13" s="3" t="s">
        <v>51</v>
      </c>
      <c r="C13" s="3" t="s">
        <v>50</v>
      </c>
      <c r="D13" s="16" t="s">
        <v>6</v>
      </c>
      <c r="E13" s="3">
        <v>1</v>
      </c>
      <c r="H13" s="19"/>
    </row>
    <row r="14" spans="1:8" x14ac:dyDescent="0.3">
      <c r="A14" s="3" t="s">
        <v>0</v>
      </c>
      <c r="B14" s="3" t="s">
        <v>49</v>
      </c>
      <c r="C14" s="3" t="s">
        <v>48</v>
      </c>
      <c r="D14" s="16" t="s">
        <v>6</v>
      </c>
      <c r="E14" s="3">
        <v>1</v>
      </c>
    </row>
    <row r="15" spans="1:8" ht="28.8" x14ac:dyDescent="0.3">
      <c r="A15" s="3" t="s">
        <v>0</v>
      </c>
      <c r="B15" s="3" t="s">
        <v>47</v>
      </c>
      <c r="C15" s="3" t="s">
        <v>46</v>
      </c>
      <c r="D15" s="16" t="s">
        <v>45</v>
      </c>
      <c r="E15" s="3">
        <f>109-31</f>
        <v>78</v>
      </c>
    </row>
    <row r="16" spans="1:8" ht="115.2" x14ac:dyDescent="0.3">
      <c r="A16" s="3" t="s">
        <v>0</v>
      </c>
      <c r="B16" s="3" t="s">
        <v>44</v>
      </c>
      <c r="C16" s="3" t="s">
        <v>43</v>
      </c>
      <c r="D16" s="18" t="s">
        <v>40</v>
      </c>
      <c r="E16" s="3">
        <v>31</v>
      </c>
    </row>
    <row r="17" spans="1:5" ht="115.2" x14ac:dyDescent="0.3">
      <c r="A17" s="11" t="s">
        <v>0</v>
      </c>
      <c r="B17" s="11" t="s">
        <v>42</v>
      </c>
      <c r="C17" s="11" t="s">
        <v>41</v>
      </c>
      <c r="D17" s="17" t="s">
        <v>40</v>
      </c>
      <c r="E17" s="11">
        <v>1</v>
      </c>
    </row>
    <row r="18" spans="1:5" x14ac:dyDescent="0.3">
      <c r="A18" s="3" t="s">
        <v>0</v>
      </c>
      <c r="B18" s="3" t="s">
        <v>39</v>
      </c>
      <c r="C18" s="3" t="s">
        <v>38</v>
      </c>
      <c r="D18" s="16" t="s">
        <v>37</v>
      </c>
      <c r="E18" s="3">
        <v>6</v>
      </c>
    </row>
    <row r="19" spans="1:5" x14ac:dyDescent="0.3">
      <c r="A19" s="3" t="s">
        <v>0</v>
      </c>
      <c r="B19" s="3" t="s">
        <v>36</v>
      </c>
      <c r="C19" s="3" t="s">
        <v>35</v>
      </c>
      <c r="D19" s="16" t="s">
        <v>32</v>
      </c>
      <c r="E19" s="3">
        <v>3</v>
      </c>
    </row>
    <row r="20" spans="1:5" x14ac:dyDescent="0.3">
      <c r="A20" s="3" t="s">
        <v>0</v>
      </c>
      <c r="B20" s="3" t="s">
        <v>34</v>
      </c>
      <c r="C20" s="3" t="s">
        <v>33</v>
      </c>
      <c r="D20" s="16" t="s">
        <v>32</v>
      </c>
      <c r="E20" s="3">
        <v>5</v>
      </c>
    </row>
    <row r="21" spans="1:5" x14ac:dyDescent="0.3">
      <c r="A21" s="3" t="s">
        <v>0</v>
      </c>
      <c r="B21" s="3" t="s">
        <v>31</v>
      </c>
      <c r="C21" s="3" t="s">
        <v>30</v>
      </c>
      <c r="D21" s="16" t="s">
        <v>29</v>
      </c>
      <c r="E21" s="3">
        <v>3</v>
      </c>
    </row>
    <row r="22" spans="1:5" x14ac:dyDescent="0.3">
      <c r="A22" s="3" t="s">
        <v>0</v>
      </c>
      <c r="B22" s="3" t="s">
        <v>28</v>
      </c>
      <c r="C22" s="3" t="s">
        <v>27</v>
      </c>
      <c r="D22" s="16" t="s">
        <v>26</v>
      </c>
      <c r="E22" s="3">
        <v>1</v>
      </c>
    </row>
    <row r="23" spans="1:5" x14ac:dyDescent="0.3">
      <c r="A23" s="3" t="s">
        <v>0</v>
      </c>
      <c r="B23" s="3" t="s">
        <v>25</v>
      </c>
      <c r="C23" s="3" t="s">
        <v>24</v>
      </c>
      <c r="D23" s="16" t="s">
        <v>23</v>
      </c>
      <c r="E23" s="3">
        <f>1-15</f>
        <v>-14</v>
      </c>
    </row>
    <row r="24" spans="1:5" x14ac:dyDescent="0.3">
      <c r="A24" s="3" t="s">
        <v>0</v>
      </c>
      <c r="B24" s="3" t="s">
        <v>22</v>
      </c>
      <c r="C24" s="3" t="s">
        <v>21</v>
      </c>
      <c r="D24" s="16" t="s">
        <v>20</v>
      </c>
      <c r="E24" s="3">
        <v>3</v>
      </c>
    </row>
    <row r="25" spans="1:5" x14ac:dyDescent="0.3">
      <c r="A25" s="3" t="s">
        <v>0</v>
      </c>
      <c r="B25" s="3" t="s">
        <v>19</v>
      </c>
      <c r="C25" s="3" t="s">
        <v>18</v>
      </c>
      <c r="D25" s="16" t="s">
        <v>17</v>
      </c>
      <c r="E25" s="3">
        <v>14</v>
      </c>
    </row>
    <row r="26" spans="1:5" x14ac:dyDescent="0.3">
      <c r="A26" s="3" t="s">
        <v>0</v>
      </c>
      <c r="B26" s="3" t="s">
        <v>16</v>
      </c>
      <c r="C26" s="3" t="s">
        <v>15</v>
      </c>
      <c r="D26" s="16" t="s">
        <v>14</v>
      </c>
      <c r="E26" s="3">
        <v>2</v>
      </c>
    </row>
    <row r="27" spans="1:5" ht="28.8" x14ac:dyDescent="0.3">
      <c r="A27" s="3" t="s">
        <v>0</v>
      </c>
      <c r="B27" s="3" t="s">
        <v>13</v>
      </c>
      <c r="C27" s="3" t="s">
        <v>12</v>
      </c>
      <c r="D27" s="16" t="s">
        <v>11</v>
      </c>
      <c r="E27" s="3">
        <v>1</v>
      </c>
    </row>
    <row r="28" spans="1:5" x14ac:dyDescent="0.3">
      <c r="A28" s="3" t="s">
        <v>0</v>
      </c>
      <c r="B28" s="3" t="s">
        <v>10</v>
      </c>
      <c r="C28" s="3" t="s">
        <v>9</v>
      </c>
      <c r="D28" s="16" t="s">
        <v>6</v>
      </c>
      <c r="E28" s="3">
        <v>2</v>
      </c>
    </row>
    <row r="29" spans="1:5" x14ac:dyDescent="0.3">
      <c r="A29" s="3" t="s">
        <v>0</v>
      </c>
      <c r="B29" s="3" t="s">
        <v>8</v>
      </c>
      <c r="C29" s="3" t="s">
        <v>7</v>
      </c>
      <c r="D29" s="16" t="s">
        <v>6</v>
      </c>
      <c r="E29" s="3">
        <v>2</v>
      </c>
    </row>
    <row r="30" spans="1:5" x14ac:dyDescent="0.3">
      <c r="A30" s="3" t="s">
        <v>0</v>
      </c>
      <c r="B30" s="3" t="s">
        <v>5</v>
      </c>
      <c r="C30" s="3" t="s">
        <v>4</v>
      </c>
      <c r="D30" s="16" t="s">
        <v>3</v>
      </c>
      <c r="E30" s="3">
        <v>4</v>
      </c>
    </row>
  </sheetData>
  <conditionalFormatting sqref="A1">
    <cfRule type="duplicateValues" dxfId="10" priority="4"/>
  </conditionalFormatting>
  <conditionalFormatting sqref="B1:B12 B15:B24 B26">
    <cfRule type="duplicateValues" dxfId="9" priority="202"/>
  </conditionalFormatting>
  <conditionalFormatting sqref="B25 B13:B14">
    <cfRule type="duplicateValues" dxfId="8" priority="35"/>
  </conditionalFormatting>
  <conditionalFormatting sqref="C36 B27:B30">
    <cfRule type="duplicateValues" dxfId="7" priority="196"/>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A75A6-B37B-4E6A-9F6E-6853D1E0DCC0}">
  <dimension ref="A1:E1746"/>
  <sheetViews>
    <sheetView showGridLines="0" zoomScale="80" zoomScaleNormal="80" workbookViewId="0">
      <pane xSplit="5" ySplit="1" topLeftCell="F14" activePane="bottomRight" state="frozen"/>
      <selection activeCell="AT8" sqref="AT8:BA189"/>
      <selection pane="topRight" activeCell="AT8" sqref="AT8:BA189"/>
      <selection pane="bottomLeft" activeCell="AT8" sqref="AT8:BA189"/>
      <selection pane="bottomRight" activeCell="C16" sqref="C16"/>
    </sheetView>
  </sheetViews>
  <sheetFormatPr baseColWidth="10" defaultRowHeight="14.4" x14ac:dyDescent="0.3"/>
  <cols>
    <col min="2" max="2" width="20.77734375" style="12" customWidth="1"/>
    <col min="3" max="3" width="58.88671875" customWidth="1"/>
    <col min="4" max="4" width="33.6640625" customWidth="1"/>
    <col min="5" max="5" width="17.21875" style="1" customWidth="1"/>
  </cols>
  <sheetData>
    <row r="1" spans="1:5" x14ac:dyDescent="0.3">
      <c r="A1" s="9" t="s">
        <v>82</v>
      </c>
      <c r="B1" s="13" t="s">
        <v>81</v>
      </c>
      <c r="C1" s="9" t="s">
        <v>80</v>
      </c>
      <c r="D1" s="8" t="s">
        <v>3465</v>
      </c>
      <c r="E1" s="10" t="s">
        <v>3464</v>
      </c>
    </row>
    <row r="2" spans="1:5" x14ac:dyDescent="0.3">
      <c r="A2" s="3" t="s">
        <v>674</v>
      </c>
      <c r="B2" s="14" t="s">
        <v>3367</v>
      </c>
      <c r="C2" s="3" t="s">
        <v>3366</v>
      </c>
      <c r="D2" s="3" t="s">
        <v>3200</v>
      </c>
      <c r="E2" s="2">
        <v>4</v>
      </c>
    </row>
    <row r="3" spans="1:5" x14ac:dyDescent="0.3">
      <c r="A3" s="3" t="s">
        <v>677</v>
      </c>
      <c r="B3" s="14" t="s">
        <v>3365</v>
      </c>
      <c r="C3" s="3" t="s">
        <v>3364</v>
      </c>
      <c r="D3" s="3" t="s">
        <v>2893</v>
      </c>
      <c r="E3" s="2">
        <v>2</v>
      </c>
    </row>
    <row r="4" spans="1:5" x14ac:dyDescent="0.3">
      <c r="A4" s="3" t="s">
        <v>674</v>
      </c>
      <c r="B4" s="14" t="s">
        <v>3363</v>
      </c>
      <c r="C4" s="3" t="s">
        <v>3362</v>
      </c>
      <c r="D4" s="3" t="s">
        <v>3361</v>
      </c>
      <c r="E4" s="2">
        <v>32</v>
      </c>
    </row>
    <row r="5" spans="1:5" x14ac:dyDescent="0.3">
      <c r="A5" s="3" t="s">
        <v>677</v>
      </c>
      <c r="B5" s="14" t="s">
        <v>3360</v>
      </c>
      <c r="C5" s="3" t="s">
        <v>3359</v>
      </c>
      <c r="D5" s="3" t="s">
        <v>3358</v>
      </c>
      <c r="E5" s="2">
        <v>1</v>
      </c>
    </row>
    <row r="6" spans="1:5" x14ac:dyDescent="0.3">
      <c r="A6" s="3" t="s">
        <v>677</v>
      </c>
      <c r="B6" s="14" t="s">
        <v>3357</v>
      </c>
      <c r="C6" s="3" t="s">
        <v>3356</v>
      </c>
      <c r="D6" s="3" t="s">
        <v>2893</v>
      </c>
      <c r="E6" s="2">
        <v>1</v>
      </c>
    </row>
    <row r="7" spans="1:5" x14ac:dyDescent="0.3">
      <c r="A7" s="3" t="s">
        <v>677</v>
      </c>
      <c r="B7" s="14" t="s">
        <v>3355</v>
      </c>
      <c r="C7" s="3" t="s">
        <v>3354</v>
      </c>
      <c r="D7" s="3" t="s">
        <v>2893</v>
      </c>
      <c r="E7" s="2">
        <v>1</v>
      </c>
    </row>
    <row r="8" spans="1:5" x14ac:dyDescent="0.3">
      <c r="A8" s="3" t="s">
        <v>677</v>
      </c>
      <c r="B8" s="14" t="s">
        <v>3353</v>
      </c>
      <c r="C8" s="3" t="s">
        <v>3352</v>
      </c>
      <c r="D8" s="3" t="s">
        <v>2893</v>
      </c>
      <c r="E8" s="2">
        <v>1</v>
      </c>
    </row>
    <row r="9" spans="1:5" x14ac:dyDescent="0.3">
      <c r="A9" s="3" t="s">
        <v>677</v>
      </c>
      <c r="B9" s="14" t="s">
        <v>3351</v>
      </c>
      <c r="C9" s="3" t="s">
        <v>3350</v>
      </c>
      <c r="D9" s="3" t="s">
        <v>2893</v>
      </c>
      <c r="E9" s="2">
        <v>1</v>
      </c>
    </row>
    <row r="10" spans="1:5" x14ac:dyDescent="0.3">
      <c r="A10" s="3" t="s">
        <v>677</v>
      </c>
      <c r="B10" s="14" t="s">
        <v>3349</v>
      </c>
      <c r="C10" s="3" t="s">
        <v>3348</v>
      </c>
      <c r="D10" s="3" t="s">
        <v>3347</v>
      </c>
      <c r="E10" s="2">
        <v>2</v>
      </c>
    </row>
    <row r="11" spans="1:5" x14ac:dyDescent="0.3">
      <c r="A11" s="3" t="s">
        <v>677</v>
      </c>
      <c r="B11" s="14" t="s">
        <v>3346</v>
      </c>
      <c r="C11" s="3" t="s">
        <v>3345</v>
      </c>
      <c r="D11" s="3" t="s">
        <v>3344</v>
      </c>
      <c r="E11" s="2">
        <v>3</v>
      </c>
    </row>
    <row r="12" spans="1:5" x14ac:dyDescent="0.3">
      <c r="A12" s="3" t="s">
        <v>674</v>
      </c>
      <c r="B12" s="14" t="s">
        <v>3343</v>
      </c>
      <c r="C12" s="3" t="s">
        <v>3342</v>
      </c>
      <c r="D12" s="3" t="s">
        <v>3341</v>
      </c>
      <c r="E12" s="2">
        <v>27</v>
      </c>
    </row>
    <row r="13" spans="1:5" x14ac:dyDescent="0.3">
      <c r="A13" s="3" t="s">
        <v>677</v>
      </c>
      <c r="B13" s="14" t="s">
        <v>3340</v>
      </c>
      <c r="C13" s="3" t="s">
        <v>3339</v>
      </c>
      <c r="D13" s="3" t="s">
        <v>2893</v>
      </c>
      <c r="E13" s="2">
        <v>1</v>
      </c>
    </row>
    <row r="14" spans="1:5" x14ac:dyDescent="0.3">
      <c r="A14" s="3" t="s">
        <v>677</v>
      </c>
      <c r="B14" s="14" t="s">
        <v>3338</v>
      </c>
      <c r="C14" s="3" t="s">
        <v>3337</v>
      </c>
      <c r="D14" s="3" t="s">
        <v>2893</v>
      </c>
      <c r="E14" s="2">
        <v>1</v>
      </c>
    </row>
    <row r="15" spans="1:5" x14ac:dyDescent="0.3">
      <c r="A15" s="3" t="s">
        <v>677</v>
      </c>
      <c r="B15" s="14" t="s">
        <v>3336</v>
      </c>
      <c r="C15" s="3" t="s">
        <v>3335</v>
      </c>
      <c r="D15" s="3" t="s">
        <v>3248</v>
      </c>
      <c r="E15" s="2">
        <v>14</v>
      </c>
    </row>
    <row r="16" spans="1:5" x14ac:dyDescent="0.3">
      <c r="A16" s="3" t="s">
        <v>677</v>
      </c>
      <c r="B16" s="14" t="s">
        <v>3334</v>
      </c>
      <c r="C16" s="3" t="s">
        <v>3251</v>
      </c>
      <c r="D16" s="3" t="s">
        <v>3333</v>
      </c>
      <c r="E16" s="2">
        <v>6</v>
      </c>
    </row>
    <row r="17" spans="1:5" x14ac:dyDescent="0.3">
      <c r="A17" s="3" t="s">
        <v>677</v>
      </c>
      <c r="B17" s="14" t="s">
        <v>3332</v>
      </c>
      <c r="C17" s="3" t="s">
        <v>3331</v>
      </c>
      <c r="D17" s="3" t="s">
        <v>3330</v>
      </c>
      <c r="E17" s="2">
        <v>12</v>
      </c>
    </row>
    <row r="18" spans="1:5" x14ac:dyDescent="0.3">
      <c r="A18" s="3" t="s">
        <v>677</v>
      </c>
      <c r="B18" s="14" t="s">
        <v>3329</v>
      </c>
      <c r="C18" s="3" t="s">
        <v>3328</v>
      </c>
      <c r="D18" s="3" t="s">
        <v>3327</v>
      </c>
      <c r="E18" s="2">
        <f>41-2</f>
        <v>39</v>
      </c>
    </row>
    <row r="19" spans="1:5" x14ac:dyDescent="0.3">
      <c r="A19" s="3" t="s">
        <v>677</v>
      </c>
      <c r="B19" s="14" t="s">
        <v>3326</v>
      </c>
      <c r="C19" s="3" t="s">
        <v>3325</v>
      </c>
      <c r="D19" s="3" t="s">
        <v>3324</v>
      </c>
      <c r="E19" s="2">
        <f>41-1</f>
        <v>40</v>
      </c>
    </row>
    <row r="20" spans="1:5" x14ac:dyDescent="0.3">
      <c r="A20" s="3" t="s">
        <v>677</v>
      </c>
      <c r="B20" s="14" t="s">
        <v>3323</v>
      </c>
      <c r="C20" s="3" t="s">
        <v>1740</v>
      </c>
      <c r="D20" s="3" t="s">
        <v>3322</v>
      </c>
      <c r="E20" s="2">
        <v>33</v>
      </c>
    </row>
    <row r="21" spans="1:5" x14ac:dyDescent="0.3">
      <c r="A21" s="3" t="s">
        <v>677</v>
      </c>
      <c r="B21" s="14" t="s">
        <v>3321</v>
      </c>
      <c r="C21" s="3" t="s">
        <v>3320</v>
      </c>
      <c r="D21" s="3" t="s">
        <v>3319</v>
      </c>
      <c r="E21" s="2">
        <f>41-4</f>
        <v>37</v>
      </c>
    </row>
    <row r="22" spans="1:5" x14ac:dyDescent="0.3">
      <c r="A22" s="3" t="s">
        <v>677</v>
      </c>
      <c r="B22" s="14" t="s">
        <v>3318</v>
      </c>
      <c r="C22" s="3" t="s">
        <v>3317</v>
      </c>
      <c r="D22" s="3" t="s">
        <v>3119</v>
      </c>
      <c r="E22" s="2">
        <f>72-4</f>
        <v>68</v>
      </c>
    </row>
    <row r="23" spans="1:5" x14ac:dyDescent="0.3">
      <c r="A23" s="3" t="s">
        <v>677</v>
      </c>
      <c r="B23" s="14">
        <v>45173851</v>
      </c>
      <c r="C23" s="3" t="s">
        <v>3316</v>
      </c>
      <c r="D23" s="3" t="s">
        <v>3315</v>
      </c>
      <c r="E23" s="2">
        <v>4</v>
      </c>
    </row>
    <row r="24" spans="1:5" x14ac:dyDescent="0.3">
      <c r="A24" s="3" t="s">
        <v>677</v>
      </c>
      <c r="B24" s="14" t="s">
        <v>3314</v>
      </c>
      <c r="C24" s="3" t="s">
        <v>3313</v>
      </c>
      <c r="D24" s="3" t="s">
        <v>3119</v>
      </c>
      <c r="E24" s="2">
        <f>51-2</f>
        <v>49</v>
      </c>
    </row>
    <row r="25" spans="1:5" x14ac:dyDescent="0.3">
      <c r="A25" s="3" t="s">
        <v>677</v>
      </c>
      <c r="B25" s="14" t="s">
        <v>3312</v>
      </c>
      <c r="C25" s="3" t="s">
        <v>3311</v>
      </c>
      <c r="D25" s="3" t="s">
        <v>3310</v>
      </c>
      <c r="E25" s="2">
        <f>28-2</f>
        <v>26</v>
      </c>
    </row>
    <row r="26" spans="1:5" x14ac:dyDescent="0.3">
      <c r="A26" s="3" t="s">
        <v>677</v>
      </c>
      <c r="B26" s="14" t="s">
        <v>3309</v>
      </c>
      <c r="C26" s="3" t="s">
        <v>3308</v>
      </c>
      <c r="D26" s="3" t="s">
        <v>3119</v>
      </c>
      <c r="E26" s="2">
        <f>58-4</f>
        <v>54</v>
      </c>
    </row>
    <row r="27" spans="1:5" x14ac:dyDescent="0.3">
      <c r="A27" s="3" t="s">
        <v>677</v>
      </c>
      <c r="B27" s="14" t="s">
        <v>3307</v>
      </c>
      <c r="C27" s="3" t="s">
        <v>3306</v>
      </c>
      <c r="D27" s="3" t="s">
        <v>2893</v>
      </c>
      <c r="E27" s="2">
        <v>3</v>
      </c>
    </row>
    <row r="28" spans="1:5" x14ac:dyDescent="0.3">
      <c r="A28" s="3" t="s">
        <v>677</v>
      </c>
      <c r="B28" s="14" t="s">
        <v>3305</v>
      </c>
      <c r="C28" s="3" t="s">
        <v>3304</v>
      </c>
      <c r="D28" s="3" t="s">
        <v>3049</v>
      </c>
      <c r="E28" s="2">
        <v>1</v>
      </c>
    </row>
    <row r="29" spans="1:5" x14ac:dyDescent="0.3">
      <c r="A29" s="3" t="s">
        <v>677</v>
      </c>
      <c r="B29" s="14" t="s">
        <v>3303</v>
      </c>
      <c r="C29" s="3" t="s">
        <v>3086</v>
      </c>
      <c r="D29" s="3" t="s">
        <v>3302</v>
      </c>
      <c r="E29" s="2">
        <f>30-6</f>
        <v>24</v>
      </c>
    </row>
    <row r="30" spans="1:5" x14ac:dyDescent="0.3">
      <c r="A30" s="3" t="s">
        <v>677</v>
      </c>
      <c r="B30" s="14">
        <v>14171</v>
      </c>
      <c r="C30" s="3" t="s">
        <v>3301</v>
      </c>
      <c r="D30" s="3" t="s">
        <v>3300</v>
      </c>
      <c r="E30" s="2">
        <v>1</v>
      </c>
    </row>
    <row r="31" spans="1:5" x14ac:dyDescent="0.3">
      <c r="A31" s="3" t="s">
        <v>677</v>
      </c>
      <c r="B31" s="14" t="s">
        <v>3299</v>
      </c>
      <c r="C31" s="3" t="s">
        <v>3298</v>
      </c>
      <c r="D31" s="3" t="s">
        <v>3200</v>
      </c>
      <c r="E31" s="2">
        <v>1</v>
      </c>
    </row>
    <row r="32" spans="1:5" x14ac:dyDescent="0.3">
      <c r="A32" s="3" t="s">
        <v>677</v>
      </c>
      <c r="B32" s="14" t="s">
        <v>3297</v>
      </c>
      <c r="C32" s="3" t="s">
        <v>3251</v>
      </c>
      <c r="D32" s="3" t="s">
        <v>3296</v>
      </c>
      <c r="E32" s="2">
        <v>3</v>
      </c>
    </row>
    <row r="33" spans="1:5" x14ac:dyDescent="0.3">
      <c r="A33" s="3" t="s">
        <v>674</v>
      </c>
      <c r="B33" s="14" t="s">
        <v>3295</v>
      </c>
      <c r="C33" s="3" t="s">
        <v>3294</v>
      </c>
      <c r="D33" s="3" t="s">
        <v>3293</v>
      </c>
      <c r="E33" s="2">
        <v>2</v>
      </c>
    </row>
    <row r="34" spans="1:5" x14ac:dyDescent="0.3">
      <c r="A34" s="3" t="s">
        <v>677</v>
      </c>
      <c r="B34" s="14" t="s">
        <v>3292</v>
      </c>
      <c r="C34" s="3" t="s">
        <v>3291</v>
      </c>
      <c r="D34" s="3" t="s">
        <v>3288</v>
      </c>
      <c r="E34" s="2">
        <v>39</v>
      </c>
    </row>
    <row r="35" spans="1:5" x14ac:dyDescent="0.3">
      <c r="A35" s="3" t="s">
        <v>677</v>
      </c>
      <c r="B35" s="14" t="s">
        <v>3290</v>
      </c>
      <c r="C35" s="3" t="s">
        <v>3289</v>
      </c>
      <c r="D35" s="3" t="s">
        <v>3288</v>
      </c>
      <c r="E35" s="2">
        <v>2</v>
      </c>
    </row>
    <row r="36" spans="1:5" x14ac:dyDescent="0.3">
      <c r="A36" s="3" t="s">
        <v>677</v>
      </c>
      <c r="B36" s="14" t="s">
        <v>3287</v>
      </c>
      <c r="C36" s="3" t="s">
        <v>1364</v>
      </c>
      <c r="D36" s="3" t="s">
        <v>3286</v>
      </c>
      <c r="E36" s="2">
        <f>35-2</f>
        <v>33</v>
      </c>
    </row>
    <row r="37" spans="1:5" x14ac:dyDescent="0.3">
      <c r="A37" s="3" t="s">
        <v>677</v>
      </c>
      <c r="B37" s="14" t="s">
        <v>3285</v>
      </c>
      <c r="C37" s="3" t="s">
        <v>3284</v>
      </c>
      <c r="D37" s="3" t="s">
        <v>3283</v>
      </c>
      <c r="E37" s="2">
        <v>3</v>
      </c>
    </row>
    <row r="38" spans="1:5" x14ac:dyDescent="0.3">
      <c r="A38" s="3" t="s">
        <v>674</v>
      </c>
      <c r="B38" s="14" t="s">
        <v>3282</v>
      </c>
      <c r="C38" s="3" t="s">
        <v>1290</v>
      </c>
      <c r="D38" s="3" t="s">
        <v>3281</v>
      </c>
      <c r="E38" s="2">
        <v>19</v>
      </c>
    </row>
    <row r="39" spans="1:5" x14ac:dyDescent="0.3">
      <c r="A39" s="3" t="s">
        <v>674</v>
      </c>
      <c r="B39" s="14" t="s">
        <v>3280</v>
      </c>
      <c r="C39" s="3" t="s">
        <v>3279</v>
      </c>
      <c r="D39" s="3" t="s">
        <v>3083</v>
      </c>
      <c r="E39" s="2">
        <v>147</v>
      </c>
    </row>
    <row r="40" spans="1:5" x14ac:dyDescent="0.3">
      <c r="A40" s="3" t="s">
        <v>677</v>
      </c>
      <c r="B40" s="14" t="s">
        <v>3278</v>
      </c>
      <c r="C40" s="3" t="s">
        <v>3277</v>
      </c>
      <c r="D40" s="3" t="s">
        <v>3083</v>
      </c>
      <c r="E40" s="2">
        <f>9-1</f>
        <v>8</v>
      </c>
    </row>
    <row r="41" spans="1:5" x14ac:dyDescent="0.3">
      <c r="A41" s="3" t="s">
        <v>674</v>
      </c>
      <c r="B41" s="14" t="s">
        <v>3276</v>
      </c>
      <c r="C41" s="3" t="s">
        <v>3275</v>
      </c>
      <c r="D41" s="3" t="s">
        <v>3274</v>
      </c>
      <c r="E41" s="2">
        <v>32</v>
      </c>
    </row>
    <row r="42" spans="1:5" x14ac:dyDescent="0.3">
      <c r="A42" s="3" t="s">
        <v>677</v>
      </c>
      <c r="B42" s="14" t="s">
        <v>3273</v>
      </c>
      <c r="C42" s="3" t="s">
        <v>3272</v>
      </c>
      <c r="D42" s="3" t="s">
        <v>3271</v>
      </c>
      <c r="E42" s="2">
        <f>19-1</f>
        <v>18</v>
      </c>
    </row>
    <row r="43" spans="1:5" x14ac:dyDescent="0.3">
      <c r="A43" s="3" t="s">
        <v>674</v>
      </c>
      <c r="B43" s="14" t="s">
        <v>3270</v>
      </c>
      <c r="C43" s="3" t="s">
        <v>3269</v>
      </c>
      <c r="D43" s="3" t="s">
        <v>3052</v>
      </c>
      <c r="E43" s="2">
        <v>6</v>
      </c>
    </row>
    <row r="44" spans="1:5" x14ac:dyDescent="0.3">
      <c r="A44" s="3" t="s">
        <v>674</v>
      </c>
      <c r="B44" s="14" t="s">
        <v>3268</v>
      </c>
      <c r="C44" s="3" t="s">
        <v>3267</v>
      </c>
      <c r="D44" s="3" t="s">
        <v>3266</v>
      </c>
      <c r="E44" s="2">
        <v>4</v>
      </c>
    </row>
    <row r="45" spans="1:5" x14ac:dyDescent="0.3">
      <c r="A45" s="3" t="s">
        <v>677</v>
      </c>
      <c r="B45" s="14" t="s">
        <v>3265</v>
      </c>
      <c r="C45" s="3" t="s">
        <v>3264</v>
      </c>
      <c r="D45" s="3" t="s">
        <v>3263</v>
      </c>
      <c r="E45" s="2">
        <v>1</v>
      </c>
    </row>
    <row r="46" spans="1:5" x14ac:dyDescent="0.3">
      <c r="A46" s="3" t="s">
        <v>674</v>
      </c>
      <c r="B46" s="14" t="s">
        <v>3262</v>
      </c>
      <c r="C46" s="3" t="s">
        <v>3261</v>
      </c>
      <c r="D46" s="3" t="s">
        <v>3260</v>
      </c>
      <c r="E46" s="2">
        <v>1</v>
      </c>
    </row>
    <row r="47" spans="1:5" x14ac:dyDescent="0.3">
      <c r="A47" s="3" t="s">
        <v>677</v>
      </c>
      <c r="B47" s="14" t="s">
        <v>3259</v>
      </c>
      <c r="C47" s="3" t="s">
        <v>3258</v>
      </c>
      <c r="D47" s="3" t="s">
        <v>3257</v>
      </c>
      <c r="E47" s="2">
        <v>53</v>
      </c>
    </row>
    <row r="48" spans="1:5" x14ac:dyDescent="0.3">
      <c r="A48" s="3" t="s">
        <v>674</v>
      </c>
      <c r="B48" s="14" t="s">
        <v>3256</v>
      </c>
      <c r="C48" s="3" t="s">
        <v>3255</v>
      </c>
      <c r="D48" s="3" t="s">
        <v>3049</v>
      </c>
      <c r="E48" s="2">
        <v>37</v>
      </c>
    </row>
    <row r="49" spans="1:5" x14ac:dyDescent="0.3">
      <c r="A49" s="3" t="s">
        <v>674</v>
      </c>
      <c r="B49" s="14" t="s">
        <v>3254</v>
      </c>
      <c r="C49" s="3" t="s">
        <v>3253</v>
      </c>
      <c r="D49" s="3" t="s">
        <v>3252</v>
      </c>
      <c r="E49" s="2">
        <v>3</v>
      </c>
    </row>
    <row r="50" spans="1:5" x14ac:dyDescent="0.3">
      <c r="A50" s="3" t="s">
        <v>677</v>
      </c>
      <c r="B50" s="14" t="s">
        <v>3250</v>
      </c>
      <c r="C50" s="3" t="s">
        <v>3249</v>
      </c>
      <c r="D50" s="3" t="s">
        <v>3248</v>
      </c>
      <c r="E50" s="2">
        <v>2</v>
      </c>
    </row>
    <row r="51" spans="1:5" x14ac:dyDescent="0.3">
      <c r="A51" s="3" t="s">
        <v>677</v>
      </c>
      <c r="B51" s="14" t="s">
        <v>3247</v>
      </c>
      <c r="C51" s="3" t="s">
        <v>3246</v>
      </c>
      <c r="D51" s="3" t="s">
        <v>3245</v>
      </c>
      <c r="E51" s="2">
        <f>71-4</f>
        <v>67</v>
      </c>
    </row>
    <row r="52" spans="1:5" x14ac:dyDescent="0.3">
      <c r="A52" s="3" t="s">
        <v>677</v>
      </c>
      <c r="B52" s="14" t="s">
        <v>3244</v>
      </c>
      <c r="C52" s="3" t="s">
        <v>1740</v>
      </c>
      <c r="D52" s="3" t="s">
        <v>3243</v>
      </c>
      <c r="E52" s="2">
        <v>5</v>
      </c>
    </row>
    <row r="53" spans="1:5" x14ac:dyDescent="0.3">
      <c r="A53" s="3" t="s">
        <v>677</v>
      </c>
      <c r="B53" s="14" t="s">
        <v>3242</v>
      </c>
      <c r="C53" s="3" t="s">
        <v>3241</v>
      </c>
      <c r="D53" s="3" t="s">
        <v>3240</v>
      </c>
      <c r="E53" s="2">
        <v>1</v>
      </c>
    </row>
    <row r="54" spans="1:5" x14ac:dyDescent="0.3">
      <c r="A54" s="3" t="s">
        <v>677</v>
      </c>
      <c r="B54" s="14" t="s">
        <v>3239</v>
      </c>
      <c r="C54" s="3" t="s">
        <v>3238</v>
      </c>
      <c r="D54" s="3" t="s">
        <v>3237</v>
      </c>
      <c r="E54" s="2">
        <v>3</v>
      </c>
    </row>
    <row r="55" spans="1:5" x14ac:dyDescent="0.3">
      <c r="A55" s="3" t="s">
        <v>677</v>
      </c>
      <c r="B55" s="14" t="s">
        <v>3236</v>
      </c>
      <c r="C55" s="3" t="s">
        <v>2957</v>
      </c>
      <c r="D55" s="3" t="s">
        <v>3235</v>
      </c>
      <c r="E55" s="2">
        <v>2</v>
      </c>
    </row>
    <row r="56" spans="1:5" x14ac:dyDescent="0.3">
      <c r="A56" s="3" t="s">
        <v>677</v>
      </c>
      <c r="B56" s="14" t="s">
        <v>3234</v>
      </c>
      <c r="C56" s="3" t="s">
        <v>3233</v>
      </c>
      <c r="D56" s="3" t="s">
        <v>3119</v>
      </c>
      <c r="E56" s="2">
        <f>5-2</f>
        <v>3</v>
      </c>
    </row>
    <row r="57" spans="1:5" x14ac:dyDescent="0.3">
      <c r="A57" s="3" t="s">
        <v>677</v>
      </c>
      <c r="B57" s="14" t="s">
        <v>3232</v>
      </c>
      <c r="C57" s="3" t="s">
        <v>3231</v>
      </c>
      <c r="D57" s="3" t="s">
        <v>3230</v>
      </c>
      <c r="E57" s="2">
        <f>12-1</f>
        <v>11</v>
      </c>
    </row>
    <row r="58" spans="1:5" x14ac:dyDescent="0.3">
      <c r="A58" s="3" t="s">
        <v>677</v>
      </c>
      <c r="B58" s="14" t="s">
        <v>3229</v>
      </c>
      <c r="C58" s="3" t="s">
        <v>3228</v>
      </c>
      <c r="D58" s="3" t="s">
        <v>3227</v>
      </c>
      <c r="E58" s="2">
        <v>2</v>
      </c>
    </row>
    <row r="59" spans="1:5" x14ac:dyDescent="0.3">
      <c r="A59" s="3" t="s">
        <v>674</v>
      </c>
      <c r="B59" s="14" t="s">
        <v>3226</v>
      </c>
      <c r="C59" s="3" t="s">
        <v>3225</v>
      </c>
      <c r="D59" s="3" t="s">
        <v>3224</v>
      </c>
      <c r="E59" s="2">
        <v>6</v>
      </c>
    </row>
    <row r="60" spans="1:5" x14ac:dyDescent="0.3">
      <c r="A60" s="3" t="s">
        <v>677</v>
      </c>
      <c r="B60" s="14" t="s">
        <v>3223</v>
      </c>
      <c r="C60" s="3" t="s">
        <v>3222</v>
      </c>
      <c r="D60" s="3" t="s">
        <v>3221</v>
      </c>
      <c r="E60" s="2">
        <f>12-1</f>
        <v>11</v>
      </c>
    </row>
    <row r="61" spans="1:5" x14ac:dyDescent="0.3">
      <c r="A61" s="3" t="s">
        <v>677</v>
      </c>
      <c r="B61" s="14" t="s">
        <v>3220</v>
      </c>
      <c r="C61" s="3" t="s">
        <v>3219</v>
      </c>
      <c r="D61" s="3" t="s">
        <v>3218</v>
      </c>
      <c r="E61" s="2">
        <v>11</v>
      </c>
    </row>
    <row r="62" spans="1:5" x14ac:dyDescent="0.3">
      <c r="A62" s="3" t="s">
        <v>674</v>
      </c>
      <c r="B62" s="14" t="s">
        <v>3217</v>
      </c>
      <c r="C62" s="3" t="s">
        <v>3216</v>
      </c>
      <c r="D62" s="3" t="s">
        <v>3123</v>
      </c>
      <c r="E62" s="2">
        <f>16-1</f>
        <v>15</v>
      </c>
    </row>
    <row r="63" spans="1:5" x14ac:dyDescent="0.3">
      <c r="A63" s="3" t="s">
        <v>677</v>
      </c>
      <c r="B63" s="14" t="s">
        <v>3215</v>
      </c>
      <c r="C63" s="3" t="s">
        <v>3214</v>
      </c>
      <c r="D63" s="3" t="s">
        <v>3101</v>
      </c>
      <c r="E63" s="2">
        <v>4</v>
      </c>
    </row>
    <row r="64" spans="1:5" x14ac:dyDescent="0.3">
      <c r="A64" s="3" t="s">
        <v>677</v>
      </c>
      <c r="B64" s="14" t="s">
        <v>3213</v>
      </c>
      <c r="C64" s="3" t="s">
        <v>3212</v>
      </c>
      <c r="D64" s="3" t="s">
        <v>3092</v>
      </c>
      <c r="E64" s="2">
        <v>19</v>
      </c>
    </row>
    <row r="65" spans="1:5" x14ac:dyDescent="0.3">
      <c r="A65" s="3" t="s">
        <v>677</v>
      </c>
      <c r="B65" s="14" t="s">
        <v>3211</v>
      </c>
      <c r="C65" s="3" t="s">
        <v>3210</v>
      </c>
      <c r="D65" s="3" t="s">
        <v>3209</v>
      </c>
      <c r="E65" s="2">
        <v>1</v>
      </c>
    </row>
    <row r="66" spans="1:5" x14ac:dyDescent="0.3">
      <c r="A66" s="3" t="s">
        <v>677</v>
      </c>
      <c r="B66" s="14" t="s">
        <v>3208</v>
      </c>
      <c r="C66" s="3" t="s">
        <v>3207</v>
      </c>
      <c r="D66" s="3" t="s">
        <v>3206</v>
      </c>
      <c r="E66" s="2">
        <v>3</v>
      </c>
    </row>
    <row r="67" spans="1:5" x14ac:dyDescent="0.3">
      <c r="A67" s="3" t="s">
        <v>677</v>
      </c>
      <c r="B67" s="14" t="s">
        <v>3205</v>
      </c>
      <c r="C67" s="3" t="s">
        <v>3204</v>
      </c>
      <c r="D67" s="3" t="s">
        <v>3203</v>
      </c>
      <c r="E67" s="2">
        <v>2</v>
      </c>
    </row>
    <row r="68" spans="1:5" x14ac:dyDescent="0.3">
      <c r="A68" s="3" t="s">
        <v>674</v>
      </c>
      <c r="B68" s="14" t="s">
        <v>3202</v>
      </c>
      <c r="C68" s="3" t="s">
        <v>3201</v>
      </c>
      <c r="D68" s="3" t="s">
        <v>3200</v>
      </c>
      <c r="E68" s="2">
        <v>2</v>
      </c>
    </row>
    <row r="69" spans="1:5" x14ac:dyDescent="0.3">
      <c r="A69" s="3" t="s">
        <v>677</v>
      </c>
      <c r="B69" s="14" t="s">
        <v>3199</v>
      </c>
      <c r="C69" s="3" t="s">
        <v>3198</v>
      </c>
      <c r="D69" s="3" t="s">
        <v>3197</v>
      </c>
      <c r="E69" s="2">
        <v>2</v>
      </c>
    </row>
    <row r="70" spans="1:5" x14ac:dyDescent="0.3">
      <c r="A70" s="3" t="s">
        <v>677</v>
      </c>
      <c r="B70" s="14" t="s">
        <v>3196</v>
      </c>
      <c r="C70" s="3" t="s">
        <v>3195</v>
      </c>
      <c r="D70" s="3" t="s">
        <v>3194</v>
      </c>
      <c r="E70" s="2">
        <f>27-1</f>
        <v>26</v>
      </c>
    </row>
    <row r="71" spans="1:5" x14ac:dyDescent="0.3">
      <c r="A71" s="3" t="s">
        <v>674</v>
      </c>
      <c r="B71" s="14" t="s">
        <v>3193</v>
      </c>
      <c r="C71" s="3" t="s">
        <v>3192</v>
      </c>
      <c r="D71" s="3" t="s">
        <v>3191</v>
      </c>
      <c r="E71" s="2">
        <v>2</v>
      </c>
    </row>
    <row r="72" spans="1:5" x14ac:dyDescent="0.3">
      <c r="A72" s="3" t="s">
        <v>674</v>
      </c>
      <c r="B72" s="14" t="s">
        <v>3190</v>
      </c>
      <c r="C72" s="3" t="s">
        <v>3189</v>
      </c>
      <c r="D72" s="3" t="s">
        <v>3188</v>
      </c>
      <c r="E72" s="2">
        <v>23</v>
      </c>
    </row>
    <row r="73" spans="1:5" x14ac:dyDescent="0.3">
      <c r="A73" s="3" t="s">
        <v>677</v>
      </c>
      <c r="B73" s="14" t="s">
        <v>3187</v>
      </c>
      <c r="C73" s="3" t="s">
        <v>3186</v>
      </c>
      <c r="D73" s="3" t="s">
        <v>3148</v>
      </c>
      <c r="E73" s="2">
        <v>3</v>
      </c>
    </row>
    <row r="74" spans="1:5" x14ac:dyDescent="0.3">
      <c r="A74" s="3" t="s">
        <v>677</v>
      </c>
      <c r="B74" s="14" t="s">
        <v>3185</v>
      </c>
      <c r="C74" s="3" t="s">
        <v>3184</v>
      </c>
      <c r="D74" s="3" t="s">
        <v>3110</v>
      </c>
      <c r="E74" s="2">
        <v>3</v>
      </c>
    </row>
    <row r="75" spans="1:5" x14ac:dyDescent="0.3">
      <c r="A75" s="3" t="s">
        <v>674</v>
      </c>
      <c r="B75" s="14" t="s">
        <v>3183</v>
      </c>
      <c r="C75" s="3" t="s">
        <v>3182</v>
      </c>
      <c r="D75" s="3" t="s">
        <v>3181</v>
      </c>
      <c r="E75" s="2">
        <f>5-2</f>
        <v>3</v>
      </c>
    </row>
    <row r="76" spans="1:5" x14ac:dyDescent="0.3">
      <c r="A76" s="3" t="s">
        <v>677</v>
      </c>
      <c r="B76" s="14" t="s">
        <v>3180</v>
      </c>
      <c r="C76" s="3" t="s">
        <v>3179</v>
      </c>
      <c r="D76" s="3" t="s">
        <v>3104</v>
      </c>
      <c r="E76" s="2">
        <v>11</v>
      </c>
    </row>
    <row r="77" spans="1:5" x14ac:dyDescent="0.3">
      <c r="A77" s="3" t="s">
        <v>674</v>
      </c>
      <c r="B77" s="14" t="s">
        <v>3178</v>
      </c>
      <c r="C77" s="3" t="s">
        <v>3177</v>
      </c>
      <c r="D77" s="3" t="s">
        <v>3176</v>
      </c>
      <c r="E77" s="2">
        <v>9</v>
      </c>
    </row>
    <row r="78" spans="1:5" x14ac:dyDescent="0.3">
      <c r="A78" s="3" t="s">
        <v>674</v>
      </c>
      <c r="B78" s="14" t="s">
        <v>3175</v>
      </c>
      <c r="C78" s="3" t="s">
        <v>3174</v>
      </c>
      <c r="D78" s="3" t="s">
        <v>3173</v>
      </c>
      <c r="E78" s="2">
        <v>2</v>
      </c>
    </row>
    <row r="79" spans="1:5" x14ac:dyDescent="0.3">
      <c r="A79" s="3" t="s">
        <v>677</v>
      </c>
      <c r="B79" s="14">
        <v>7332</v>
      </c>
      <c r="C79" s="3" t="s">
        <v>3172</v>
      </c>
      <c r="D79" s="3" t="s">
        <v>2893</v>
      </c>
      <c r="E79" s="2">
        <v>15</v>
      </c>
    </row>
    <row r="80" spans="1:5" x14ac:dyDescent="0.3">
      <c r="A80" s="3" t="s">
        <v>677</v>
      </c>
      <c r="B80" s="14" t="s">
        <v>3171</v>
      </c>
      <c r="C80" s="3" t="s">
        <v>154</v>
      </c>
      <c r="D80" s="3" t="s">
        <v>3148</v>
      </c>
      <c r="E80" s="2">
        <v>7</v>
      </c>
    </row>
    <row r="81" spans="1:5" x14ac:dyDescent="0.3">
      <c r="A81" s="3" t="s">
        <v>677</v>
      </c>
      <c r="B81" s="14" t="s">
        <v>3170</v>
      </c>
      <c r="C81" s="3" t="s">
        <v>3137</v>
      </c>
      <c r="D81" s="3" t="s">
        <v>3169</v>
      </c>
      <c r="E81" s="2">
        <v>6</v>
      </c>
    </row>
    <row r="82" spans="1:5" x14ac:dyDescent="0.3">
      <c r="A82" s="3" t="s">
        <v>677</v>
      </c>
      <c r="B82" s="14" t="s">
        <v>3168</v>
      </c>
      <c r="C82" s="3" t="s">
        <v>3167</v>
      </c>
      <c r="D82" s="3" t="s">
        <v>3166</v>
      </c>
      <c r="E82" s="2">
        <v>325</v>
      </c>
    </row>
    <row r="83" spans="1:5" x14ac:dyDescent="0.3">
      <c r="A83" s="3" t="s">
        <v>677</v>
      </c>
      <c r="B83" s="14" t="s">
        <v>3165</v>
      </c>
      <c r="C83" s="3" t="s">
        <v>3164</v>
      </c>
      <c r="D83" s="3" t="s">
        <v>3163</v>
      </c>
      <c r="E83" s="2">
        <v>2</v>
      </c>
    </row>
    <row r="84" spans="1:5" x14ac:dyDescent="0.3">
      <c r="A84" s="3" t="s">
        <v>677</v>
      </c>
      <c r="B84" s="14" t="s">
        <v>3162</v>
      </c>
      <c r="C84" s="3" t="s">
        <v>3161</v>
      </c>
      <c r="D84" s="3" t="s">
        <v>3131</v>
      </c>
      <c r="E84" s="2">
        <f>18-1</f>
        <v>17</v>
      </c>
    </row>
    <row r="85" spans="1:5" x14ac:dyDescent="0.3">
      <c r="A85" s="3" t="s">
        <v>677</v>
      </c>
      <c r="B85" s="14" t="s">
        <v>3160</v>
      </c>
      <c r="C85" s="3" t="s">
        <v>3159</v>
      </c>
      <c r="D85" s="3" t="s">
        <v>3083</v>
      </c>
      <c r="E85" s="2">
        <f>16-1</f>
        <v>15</v>
      </c>
    </row>
    <row r="86" spans="1:5" x14ac:dyDescent="0.3">
      <c r="A86" s="3" t="s">
        <v>677</v>
      </c>
      <c r="B86" s="14" t="s">
        <v>3158</v>
      </c>
      <c r="C86" s="3" t="s">
        <v>3157</v>
      </c>
      <c r="D86" s="3" t="s">
        <v>2893</v>
      </c>
      <c r="E86" s="2">
        <v>1</v>
      </c>
    </row>
    <row r="87" spans="1:5" x14ac:dyDescent="0.3">
      <c r="A87" s="3" t="s">
        <v>677</v>
      </c>
      <c r="B87" s="14" t="s">
        <v>3156</v>
      </c>
      <c r="C87" s="3" t="s">
        <v>3155</v>
      </c>
      <c r="D87" s="3" t="s">
        <v>3129</v>
      </c>
      <c r="E87" s="2">
        <f>30-1</f>
        <v>29</v>
      </c>
    </row>
    <row r="88" spans="1:5" x14ac:dyDescent="0.3">
      <c r="A88" s="3" t="s">
        <v>674</v>
      </c>
      <c r="B88" s="14" t="s">
        <v>3154</v>
      </c>
      <c r="C88" s="3" t="s">
        <v>2982</v>
      </c>
      <c r="D88" s="3" t="s">
        <v>3153</v>
      </c>
      <c r="E88" s="2">
        <v>2</v>
      </c>
    </row>
    <row r="89" spans="1:5" x14ac:dyDescent="0.3">
      <c r="A89" s="3" t="s">
        <v>677</v>
      </c>
      <c r="B89" s="14" t="s">
        <v>3152</v>
      </c>
      <c r="C89" s="3" t="s">
        <v>3151</v>
      </c>
      <c r="D89" s="3" t="s">
        <v>3101</v>
      </c>
      <c r="E89" s="2">
        <v>1</v>
      </c>
    </row>
    <row r="90" spans="1:5" x14ac:dyDescent="0.3">
      <c r="A90" s="3" t="s">
        <v>677</v>
      </c>
      <c r="B90" s="14" t="s">
        <v>3150</v>
      </c>
      <c r="C90" s="3" t="s">
        <v>3149</v>
      </c>
      <c r="D90" s="3" t="s">
        <v>3148</v>
      </c>
      <c r="E90" s="2">
        <v>27</v>
      </c>
    </row>
    <row r="91" spans="1:5" x14ac:dyDescent="0.3">
      <c r="A91" s="3" t="s">
        <v>677</v>
      </c>
      <c r="B91" s="14" t="s">
        <v>3147</v>
      </c>
      <c r="C91" s="3" t="s">
        <v>3146</v>
      </c>
      <c r="D91" s="3" t="s">
        <v>3083</v>
      </c>
      <c r="E91" s="2">
        <f>28-3</f>
        <v>25</v>
      </c>
    </row>
    <row r="92" spans="1:5" x14ac:dyDescent="0.3">
      <c r="A92" s="3" t="s">
        <v>674</v>
      </c>
      <c r="B92" s="14" t="s">
        <v>3145</v>
      </c>
      <c r="C92" s="3" t="s">
        <v>3144</v>
      </c>
      <c r="D92" s="3" t="s">
        <v>3143</v>
      </c>
      <c r="E92" s="2">
        <v>5</v>
      </c>
    </row>
    <row r="93" spans="1:5" x14ac:dyDescent="0.3">
      <c r="A93" s="3" t="s">
        <v>674</v>
      </c>
      <c r="B93" s="14" t="s">
        <v>3142</v>
      </c>
      <c r="C93" s="3" t="s">
        <v>3141</v>
      </c>
      <c r="D93" s="3" t="s">
        <v>3101</v>
      </c>
      <c r="E93" s="2">
        <v>4</v>
      </c>
    </row>
    <row r="94" spans="1:5" x14ac:dyDescent="0.3">
      <c r="A94" s="3" t="s">
        <v>674</v>
      </c>
      <c r="B94" s="14" t="s">
        <v>3140</v>
      </c>
      <c r="C94" s="3" t="s">
        <v>3139</v>
      </c>
      <c r="D94" s="3" t="s">
        <v>3116</v>
      </c>
      <c r="E94" s="2">
        <v>2</v>
      </c>
    </row>
    <row r="95" spans="1:5" x14ac:dyDescent="0.3">
      <c r="A95" s="3" t="s">
        <v>674</v>
      </c>
      <c r="B95" s="14" t="s">
        <v>3138</v>
      </c>
      <c r="C95" s="3" t="s">
        <v>3137</v>
      </c>
      <c r="D95" s="3" t="s">
        <v>3136</v>
      </c>
      <c r="E95" s="2">
        <v>1</v>
      </c>
    </row>
    <row r="96" spans="1:5" x14ac:dyDescent="0.3">
      <c r="A96" s="3" t="s">
        <v>677</v>
      </c>
      <c r="B96" s="14" t="s">
        <v>3135</v>
      </c>
      <c r="C96" s="3" t="s">
        <v>3134</v>
      </c>
      <c r="D96" s="3" t="s">
        <v>3123</v>
      </c>
      <c r="E96" s="2">
        <f>25-1</f>
        <v>24</v>
      </c>
    </row>
    <row r="97" spans="1:5" x14ac:dyDescent="0.3">
      <c r="A97" s="3" t="s">
        <v>674</v>
      </c>
      <c r="B97" s="14" t="s">
        <v>3133</v>
      </c>
      <c r="C97" s="3" t="s">
        <v>3132</v>
      </c>
      <c r="D97" s="3" t="s">
        <v>3131</v>
      </c>
      <c r="E97" s="2">
        <f>5-1</f>
        <v>4</v>
      </c>
    </row>
    <row r="98" spans="1:5" x14ac:dyDescent="0.3">
      <c r="A98" s="3" t="s">
        <v>677</v>
      </c>
      <c r="B98" s="14" t="s">
        <v>3130</v>
      </c>
      <c r="C98" s="3" t="s">
        <v>705</v>
      </c>
      <c r="D98" s="3" t="s">
        <v>3129</v>
      </c>
      <c r="E98" s="2">
        <f>22-1</f>
        <v>21</v>
      </c>
    </row>
    <row r="99" spans="1:5" x14ac:dyDescent="0.3">
      <c r="A99" s="3" t="s">
        <v>677</v>
      </c>
      <c r="B99" s="14" t="s">
        <v>3128</v>
      </c>
      <c r="C99" s="3" t="s">
        <v>3127</v>
      </c>
      <c r="D99" s="3" t="s">
        <v>3126</v>
      </c>
      <c r="E99" s="2">
        <v>2</v>
      </c>
    </row>
    <row r="100" spans="1:5" x14ac:dyDescent="0.3">
      <c r="A100" s="3" t="s">
        <v>677</v>
      </c>
      <c r="B100" s="14" t="s">
        <v>3125</v>
      </c>
      <c r="C100" s="3" t="s">
        <v>3124</v>
      </c>
      <c r="D100" s="3" t="s">
        <v>3123</v>
      </c>
      <c r="E100" s="2">
        <f>14-1</f>
        <v>13</v>
      </c>
    </row>
    <row r="101" spans="1:5" x14ac:dyDescent="0.3">
      <c r="A101" s="3" t="s">
        <v>674</v>
      </c>
      <c r="B101" s="14" t="s">
        <v>3122</v>
      </c>
      <c r="C101" s="3" t="s">
        <v>454</v>
      </c>
      <c r="D101" s="3" t="s">
        <v>3121</v>
      </c>
      <c r="E101" s="2">
        <v>7</v>
      </c>
    </row>
    <row r="102" spans="1:5" x14ac:dyDescent="0.3">
      <c r="A102" s="3" t="s">
        <v>677</v>
      </c>
      <c r="B102" s="14" t="s">
        <v>3120</v>
      </c>
      <c r="C102" s="3" t="s">
        <v>3090</v>
      </c>
      <c r="D102" s="3" t="s">
        <v>3119</v>
      </c>
      <c r="E102" s="2">
        <f>19-10</f>
        <v>9</v>
      </c>
    </row>
    <row r="103" spans="1:5" x14ac:dyDescent="0.3">
      <c r="A103" s="3" t="s">
        <v>674</v>
      </c>
      <c r="B103" s="14" t="s">
        <v>3118</v>
      </c>
      <c r="C103" s="3" t="s">
        <v>3117</v>
      </c>
      <c r="D103" s="3" t="s">
        <v>3116</v>
      </c>
      <c r="E103" s="2">
        <v>2</v>
      </c>
    </row>
    <row r="104" spans="1:5" x14ac:dyDescent="0.3">
      <c r="A104" s="3" t="s">
        <v>677</v>
      </c>
      <c r="B104" s="14" t="s">
        <v>3115</v>
      </c>
      <c r="C104" s="3" t="s">
        <v>3114</v>
      </c>
      <c r="D104" s="3" t="s">
        <v>3101</v>
      </c>
      <c r="E104" s="2">
        <v>2</v>
      </c>
    </row>
    <row r="105" spans="1:5" x14ac:dyDescent="0.3">
      <c r="A105" s="3" t="s">
        <v>677</v>
      </c>
      <c r="B105" s="14" t="s">
        <v>3113</v>
      </c>
      <c r="C105" s="3" t="s">
        <v>3112</v>
      </c>
      <c r="D105" s="3" t="s">
        <v>3083</v>
      </c>
      <c r="E105" s="2">
        <v>3</v>
      </c>
    </row>
    <row r="106" spans="1:5" x14ac:dyDescent="0.3">
      <c r="A106" s="3" t="s">
        <v>674</v>
      </c>
      <c r="B106" s="14" t="s">
        <v>3111</v>
      </c>
      <c r="C106" s="3" t="s">
        <v>2413</v>
      </c>
      <c r="D106" s="3" t="s">
        <v>3110</v>
      </c>
      <c r="E106" s="2">
        <v>3</v>
      </c>
    </row>
    <row r="107" spans="1:5" x14ac:dyDescent="0.3">
      <c r="A107" s="3" t="s">
        <v>674</v>
      </c>
      <c r="B107" s="14" t="s">
        <v>3109</v>
      </c>
      <c r="C107" s="3" t="s">
        <v>3108</v>
      </c>
      <c r="D107" s="3" t="s">
        <v>3107</v>
      </c>
      <c r="E107" s="2">
        <v>15</v>
      </c>
    </row>
    <row r="108" spans="1:5" x14ac:dyDescent="0.3">
      <c r="A108" s="3" t="s">
        <v>677</v>
      </c>
      <c r="B108" s="14" t="s">
        <v>3106</v>
      </c>
      <c r="C108" s="3" t="s">
        <v>3105</v>
      </c>
      <c r="D108" s="3" t="s">
        <v>3104</v>
      </c>
      <c r="E108" s="2">
        <v>7</v>
      </c>
    </row>
    <row r="109" spans="1:5" x14ac:dyDescent="0.3">
      <c r="A109" s="3" t="s">
        <v>677</v>
      </c>
      <c r="B109" s="14" t="s">
        <v>3103</v>
      </c>
      <c r="C109" s="3" t="s">
        <v>3102</v>
      </c>
      <c r="D109" s="3" t="s">
        <v>3101</v>
      </c>
      <c r="E109" s="2">
        <v>1</v>
      </c>
    </row>
    <row r="110" spans="1:5" x14ac:dyDescent="0.3">
      <c r="A110" s="3" t="s">
        <v>674</v>
      </c>
      <c r="B110" s="14" t="s">
        <v>3100</v>
      </c>
      <c r="C110" s="3" t="s">
        <v>3099</v>
      </c>
      <c r="D110" s="3" t="s">
        <v>3098</v>
      </c>
      <c r="E110" s="2">
        <v>1</v>
      </c>
    </row>
    <row r="111" spans="1:5" x14ac:dyDescent="0.3">
      <c r="A111" s="3" t="s">
        <v>677</v>
      </c>
      <c r="B111" s="14" t="s">
        <v>3097</v>
      </c>
      <c r="C111" s="3" t="s">
        <v>3096</v>
      </c>
      <c r="D111" s="3" t="s">
        <v>3095</v>
      </c>
      <c r="E111" s="2">
        <v>3</v>
      </c>
    </row>
    <row r="112" spans="1:5" x14ac:dyDescent="0.3">
      <c r="A112" s="3" t="s">
        <v>677</v>
      </c>
      <c r="B112" s="14" t="s">
        <v>3094</v>
      </c>
      <c r="C112" s="3" t="s">
        <v>3093</v>
      </c>
      <c r="D112" s="3" t="s">
        <v>3092</v>
      </c>
      <c r="E112" s="2">
        <v>5</v>
      </c>
    </row>
    <row r="113" spans="1:5" x14ac:dyDescent="0.3">
      <c r="A113" s="3" t="s">
        <v>677</v>
      </c>
      <c r="B113" s="14" t="s">
        <v>3091</v>
      </c>
      <c r="C113" s="3" t="s">
        <v>3090</v>
      </c>
      <c r="D113" s="3" t="s">
        <v>3089</v>
      </c>
      <c r="E113" s="2">
        <v>5</v>
      </c>
    </row>
    <row r="114" spans="1:5" x14ac:dyDescent="0.3">
      <c r="A114" s="3" t="s">
        <v>674</v>
      </c>
      <c r="B114" s="14" t="s">
        <v>3088</v>
      </c>
      <c r="C114" s="3" t="s">
        <v>94</v>
      </c>
      <c r="D114" s="3" t="s">
        <v>3087</v>
      </c>
      <c r="E114" s="2">
        <v>2</v>
      </c>
    </row>
    <row r="115" spans="1:5" x14ac:dyDescent="0.3">
      <c r="A115" s="3" t="s">
        <v>677</v>
      </c>
      <c r="B115" s="14" t="s">
        <v>3085</v>
      </c>
      <c r="C115" s="3" t="s">
        <v>3084</v>
      </c>
      <c r="D115" s="3" t="s">
        <v>3083</v>
      </c>
      <c r="E115" s="2">
        <v>4</v>
      </c>
    </row>
    <row r="116" spans="1:5" x14ac:dyDescent="0.3">
      <c r="A116" s="3" t="s">
        <v>674</v>
      </c>
      <c r="B116" s="14" t="s">
        <v>3082</v>
      </c>
      <c r="C116" s="3" t="s">
        <v>94</v>
      </c>
      <c r="D116" s="3" t="s">
        <v>3081</v>
      </c>
      <c r="E116" s="2">
        <v>1</v>
      </c>
    </row>
    <row r="117" spans="1:5" x14ac:dyDescent="0.3">
      <c r="A117" s="3" t="s">
        <v>674</v>
      </c>
      <c r="B117" s="14" t="s">
        <v>3080</v>
      </c>
      <c r="C117" s="3" t="s">
        <v>3079</v>
      </c>
      <c r="D117" s="3" t="s">
        <v>3076</v>
      </c>
      <c r="E117" s="2">
        <v>2</v>
      </c>
    </row>
    <row r="118" spans="1:5" x14ac:dyDescent="0.3">
      <c r="A118" s="3" t="s">
        <v>674</v>
      </c>
      <c r="B118" s="14" t="s">
        <v>3078</v>
      </c>
      <c r="C118" s="3" t="s">
        <v>3077</v>
      </c>
      <c r="D118" s="3" t="s">
        <v>3076</v>
      </c>
      <c r="E118" s="2">
        <v>1</v>
      </c>
    </row>
    <row r="119" spans="1:5" x14ac:dyDescent="0.3">
      <c r="A119" s="3" t="s">
        <v>677</v>
      </c>
      <c r="B119" s="14" t="s">
        <v>3075</v>
      </c>
      <c r="C119" s="3" t="s">
        <v>3074</v>
      </c>
      <c r="D119" s="3" t="s">
        <v>3073</v>
      </c>
      <c r="E119" s="2">
        <v>5</v>
      </c>
    </row>
    <row r="120" spans="1:5" x14ac:dyDescent="0.3">
      <c r="A120" s="3" t="s">
        <v>677</v>
      </c>
      <c r="B120" s="14" t="s">
        <v>3072</v>
      </c>
      <c r="C120" s="3" t="s">
        <v>3071</v>
      </c>
      <c r="D120" s="3" t="s">
        <v>3070</v>
      </c>
      <c r="E120" s="2">
        <v>3</v>
      </c>
    </row>
    <row r="121" spans="1:5" x14ac:dyDescent="0.3">
      <c r="A121" s="3" t="s">
        <v>677</v>
      </c>
      <c r="B121" s="14" t="s">
        <v>3069</v>
      </c>
      <c r="C121" s="3" t="s">
        <v>3068</v>
      </c>
      <c r="D121" s="3" t="s">
        <v>3067</v>
      </c>
      <c r="E121" s="2">
        <v>54</v>
      </c>
    </row>
    <row r="122" spans="1:5" x14ac:dyDescent="0.3">
      <c r="A122" s="3" t="s">
        <v>677</v>
      </c>
      <c r="B122" s="14" t="s">
        <v>3066</v>
      </c>
      <c r="C122" s="3" t="s">
        <v>2075</v>
      </c>
      <c r="D122" s="3" t="s">
        <v>3065</v>
      </c>
      <c r="E122" s="2">
        <v>72</v>
      </c>
    </row>
    <row r="123" spans="1:5" x14ac:dyDescent="0.3">
      <c r="A123" s="3" t="s">
        <v>677</v>
      </c>
      <c r="B123" s="14" t="s">
        <v>3064</v>
      </c>
      <c r="C123" s="3" t="s">
        <v>3063</v>
      </c>
      <c r="D123" s="3" t="s">
        <v>3062</v>
      </c>
      <c r="E123" s="2">
        <v>1</v>
      </c>
    </row>
    <row r="124" spans="1:5" x14ac:dyDescent="0.3">
      <c r="A124" s="3" t="s">
        <v>677</v>
      </c>
      <c r="B124" s="14" t="s">
        <v>3061</v>
      </c>
      <c r="C124" s="3" t="s">
        <v>3060</v>
      </c>
      <c r="D124" s="3" t="s">
        <v>3059</v>
      </c>
      <c r="E124" s="2">
        <v>5</v>
      </c>
    </row>
    <row r="125" spans="1:5" x14ac:dyDescent="0.3">
      <c r="A125" s="3" t="s">
        <v>677</v>
      </c>
      <c r="B125" s="14" t="s">
        <v>3058</v>
      </c>
      <c r="C125" s="3" t="s">
        <v>3057</v>
      </c>
      <c r="D125" s="3" t="s">
        <v>3056</v>
      </c>
      <c r="E125" s="2">
        <v>6</v>
      </c>
    </row>
    <row r="126" spans="1:5" x14ac:dyDescent="0.3">
      <c r="A126" s="3" t="s">
        <v>674</v>
      </c>
      <c r="B126" s="14" t="s">
        <v>3055</v>
      </c>
      <c r="C126" s="3" t="s">
        <v>3054</v>
      </c>
      <c r="D126" s="3" t="s">
        <v>3049</v>
      </c>
      <c r="E126" s="2">
        <v>10</v>
      </c>
    </row>
    <row r="127" spans="1:5" x14ac:dyDescent="0.3">
      <c r="A127" s="3" t="s">
        <v>677</v>
      </c>
      <c r="B127" s="14" t="s">
        <v>3053</v>
      </c>
      <c r="C127" s="3" t="s">
        <v>2229</v>
      </c>
      <c r="D127" s="3" t="s">
        <v>3052</v>
      </c>
      <c r="E127" s="2">
        <v>10</v>
      </c>
    </row>
    <row r="128" spans="1:5" x14ac:dyDescent="0.3">
      <c r="A128" s="3" t="s">
        <v>677</v>
      </c>
      <c r="B128" s="14" t="s">
        <v>3051</v>
      </c>
      <c r="C128" s="3" t="s">
        <v>3050</v>
      </c>
      <c r="D128" s="3" t="s">
        <v>3049</v>
      </c>
      <c r="E128" s="2">
        <v>7</v>
      </c>
    </row>
    <row r="129" spans="1:5" x14ac:dyDescent="0.3">
      <c r="A129" s="3" t="s">
        <v>677</v>
      </c>
      <c r="B129" s="14" t="s">
        <v>3048</v>
      </c>
      <c r="C129" s="3" t="s">
        <v>3047</v>
      </c>
      <c r="D129" s="3" t="s">
        <v>3046</v>
      </c>
      <c r="E129" s="2">
        <v>7</v>
      </c>
    </row>
    <row r="130" spans="1:5" x14ac:dyDescent="0.3">
      <c r="A130" s="3" t="s">
        <v>677</v>
      </c>
      <c r="B130" s="14" t="s">
        <v>3045</v>
      </c>
      <c r="C130" s="3" t="s">
        <v>3044</v>
      </c>
      <c r="D130" s="3" t="s">
        <v>3043</v>
      </c>
      <c r="E130" s="2">
        <v>2</v>
      </c>
    </row>
    <row r="131" spans="1:5" x14ac:dyDescent="0.3">
      <c r="A131" s="3" t="s">
        <v>85</v>
      </c>
      <c r="B131" s="14" t="s">
        <v>3042</v>
      </c>
      <c r="C131" s="3" t="s">
        <v>2956</v>
      </c>
      <c r="D131" s="3" t="s">
        <v>6</v>
      </c>
      <c r="E131" s="2">
        <v>5</v>
      </c>
    </row>
    <row r="132" spans="1:5" x14ac:dyDescent="0.3">
      <c r="A132" s="3" t="s">
        <v>85</v>
      </c>
      <c r="B132" s="14" t="s">
        <v>3041</v>
      </c>
      <c r="C132" s="3" t="s">
        <v>3040</v>
      </c>
      <c r="D132" s="3" t="s">
        <v>6</v>
      </c>
      <c r="E132" s="2">
        <v>1</v>
      </c>
    </row>
    <row r="133" spans="1:5" x14ac:dyDescent="0.3">
      <c r="A133" s="3" t="s">
        <v>85</v>
      </c>
      <c r="B133" s="14" t="s">
        <v>3039</v>
      </c>
      <c r="C133" s="3" t="s">
        <v>3038</v>
      </c>
      <c r="D133" s="3" t="s">
        <v>3037</v>
      </c>
      <c r="E133" s="2">
        <v>4</v>
      </c>
    </row>
    <row r="134" spans="1:5" x14ac:dyDescent="0.3">
      <c r="A134" s="3" t="s">
        <v>85</v>
      </c>
      <c r="B134" s="14" t="s">
        <v>3036</v>
      </c>
      <c r="C134" s="3" t="s">
        <v>3035</v>
      </c>
      <c r="D134" s="3" t="s">
        <v>3034</v>
      </c>
      <c r="E134" s="2">
        <v>2</v>
      </c>
    </row>
    <row r="135" spans="1:5" x14ac:dyDescent="0.3">
      <c r="A135" s="3" t="s">
        <v>85</v>
      </c>
      <c r="B135" s="14" t="s">
        <v>3033</v>
      </c>
      <c r="C135" s="3" t="s">
        <v>3032</v>
      </c>
      <c r="D135" s="3" t="s">
        <v>3031</v>
      </c>
      <c r="E135" s="2">
        <v>5</v>
      </c>
    </row>
    <row r="136" spans="1:5" x14ac:dyDescent="0.3">
      <c r="A136" s="3" t="s">
        <v>85</v>
      </c>
      <c r="B136" s="14" t="s">
        <v>3030</v>
      </c>
      <c r="C136" s="3" t="s">
        <v>3029</v>
      </c>
      <c r="D136" s="3" t="s">
        <v>6</v>
      </c>
      <c r="E136" s="2">
        <v>2</v>
      </c>
    </row>
    <row r="137" spans="1:5" x14ac:dyDescent="0.3">
      <c r="A137" s="3" t="s">
        <v>85</v>
      </c>
      <c r="B137" s="14" t="s">
        <v>3028</v>
      </c>
      <c r="C137" s="3" t="s">
        <v>3027</v>
      </c>
      <c r="D137" s="3" t="s">
        <v>6</v>
      </c>
      <c r="E137" s="2">
        <v>1</v>
      </c>
    </row>
    <row r="138" spans="1:5" x14ac:dyDescent="0.3">
      <c r="A138" s="3" t="s">
        <v>85</v>
      </c>
      <c r="B138" s="14" t="s">
        <v>3026</v>
      </c>
      <c r="C138" s="3" t="s">
        <v>3025</v>
      </c>
      <c r="D138" s="3" t="s">
        <v>6</v>
      </c>
      <c r="E138" s="2">
        <v>1</v>
      </c>
    </row>
    <row r="139" spans="1:5" x14ac:dyDescent="0.3">
      <c r="A139" s="3" t="s">
        <v>85</v>
      </c>
      <c r="B139" s="14" t="s">
        <v>3024</v>
      </c>
      <c r="C139" s="3" t="s">
        <v>3023</v>
      </c>
      <c r="D139" s="3" t="s">
        <v>6</v>
      </c>
      <c r="E139" s="2">
        <v>1</v>
      </c>
    </row>
    <row r="140" spans="1:5" x14ac:dyDescent="0.3">
      <c r="A140" s="3" t="s">
        <v>85</v>
      </c>
      <c r="B140" s="14" t="s">
        <v>3022</v>
      </c>
      <c r="C140" s="3" t="s">
        <v>3021</v>
      </c>
      <c r="D140" s="3" t="s">
        <v>6</v>
      </c>
      <c r="E140" s="2">
        <v>1</v>
      </c>
    </row>
    <row r="141" spans="1:5" x14ac:dyDescent="0.3">
      <c r="A141" s="3" t="s">
        <v>677</v>
      </c>
      <c r="B141" s="14" t="s">
        <v>3020</v>
      </c>
      <c r="C141" s="3" t="s">
        <v>3019</v>
      </c>
      <c r="D141" s="3" t="s">
        <v>3018</v>
      </c>
      <c r="E141" s="2">
        <v>2</v>
      </c>
    </row>
    <row r="142" spans="1:5" x14ac:dyDescent="0.3">
      <c r="A142" s="3" t="s">
        <v>674</v>
      </c>
      <c r="B142" s="14" t="s">
        <v>3017</v>
      </c>
      <c r="C142" s="3" t="s">
        <v>3016</v>
      </c>
      <c r="D142" s="3" t="s">
        <v>3015</v>
      </c>
      <c r="E142" s="2">
        <v>1</v>
      </c>
    </row>
    <row r="143" spans="1:5" x14ac:dyDescent="0.3">
      <c r="A143" s="3" t="s">
        <v>677</v>
      </c>
      <c r="B143" s="14" t="s">
        <v>3014</v>
      </c>
      <c r="C143" s="3" t="s">
        <v>94</v>
      </c>
      <c r="D143" s="3" t="s">
        <v>3013</v>
      </c>
      <c r="E143" s="2">
        <v>1</v>
      </c>
    </row>
    <row r="144" spans="1:5" x14ac:dyDescent="0.3">
      <c r="A144" s="3" t="s">
        <v>677</v>
      </c>
      <c r="B144" s="14" t="s">
        <v>3012</v>
      </c>
      <c r="C144" s="3" t="s">
        <v>3004</v>
      </c>
      <c r="D144" s="3" t="s">
        <v>3011</v>
      </c>
      <c r="E144" s="2">
        <v>2</v>
      </c>
    </row>
    <row r="145" spans="1:5" x14ac:dyDescent="0.3">
      <c r="A145" s="3" t="s">
        <v>677</v>
      </c>
      <c r="B145" s="14" t="s">
        <v>3010</v>
      </c>
      <c r="C145" s="3" t="s">
        <v>94</v>
      </c>
      <c r="D145" s="3" t="s">
        <v>3009</v>
      </c>
      <c r="E145" s="2">
        <v>13</v>
      </c>
    </row>
    <row r="146" spans="1:5" x14ac:dyDescent="0.3">
      <c r="A146" s="3" t="s">
        <v>677</v>
      </c>
      <c r="B146" s="14" t="s">
        <v>3008</v>
      </c>
      <c r="C146" s="3" t="s">
        <v>3007</v>
      </c>
      <c r="D146" s="3" t="s">
        <v>3006</v>
      </c>
      <c r="E146" s="2">
        <v>4</v>
      </c>
    </row>
    <row r="147" spans="1:5" x14ac:dyDescent="0.3">
      <c r="A147" s="3" t="s">
        <v>677</v>
      </c>
      <c r="B147" s="14" t="s">
        <v>3005</v>
      </c>
      <c r="C147" s="3" t="s">
        <v>3004</v>
      </c>
      <c r="D147" s="3" t="s">
        <v>3003</v>
      </c>
      <c r="E147" s="2">
        <v>2</v>
      </c>
    </row>
    <row r="148" spans="1:5" x14ac:dyDescent="0.3">
      <c r="A148" s="3" t="s">
        <v>677</v>
      </c>
      <c r="B148" s="14" t="s">
        <v>3002</v>
      </c>
      <c r="C148" s="3" t="s">
        <v>92</v>
      </c>
      <c r="D148" s="3" t="s">
        <v>3001</v>
      </c>
      <c r="E148" s="2">
        <v>1</v>
      </c>
    </row>
    <row r="149" spans="1:5" x14ac:dyDescent="0.3">
      <c r="A149" s="3" t="s">
        <v>85</v>
      </c>
      <c r="B149" s="14" t="s">
        <v>3000</v>
      </c>
      <c r="C149" s="3" t="s">
        <v>2999</v>
      </c>
      <c r="D149" s="3" t="s">
        <v>70</v>
      </c>
      <c r="E149" s="2">
        <v>1</v>
      </c>
    </row>
    <row r="150" spans="1:5" x14ac:dyDescent="0.3">
      <c r="A150" s="3" t="s">
        <v>674</v>
      </c>
      <c r="B150" s="14" t="s">
        <v>2998</v>
      </c>
      <c r="C150" s="3" t="s">
        <v>2997</v>
      </c>
      <c r="D150" s="3" t="s">
        <v>2996</v>
      </c>
      <c r="E150" s="2">
        <v>1</v>
      </c>
    </row>
    <row r="151" spans="1:5" x14ac:dyDescent="0.3">
      <c r="A151" s="3" t="s">
        <v>674</v>
      </c>
      <c r="B151" s="14" t="s">
        <v>2995</v>
      </c>
      <c r="C151" s="3" t="s">
        <v>2994</v>
      </c>
      <c r="D151" s="3" t="s">
        <v>75</v>
      </c>
      <c r="E151" s="2">
        <v>9</v>
      </c>
    </row>
    <row r="152" spans="1:5" x14ac:dyDescent="0.3">
      <c r="A152" s="3" t="s">
        <v>677</v>
      </c>
      <c r="B152" s="14" t="s">
        <v>2993</v>
      </c>
      <c r="C152" s="3" t="s">
        <v>2992</v>
      </c>
      <c r="D152" s="3" t="s">
        <v>1</v>
      </c>
      <c r="E152" s="2">
        <v>1</v>
      </c>
    </row>
    <row r="153" spans="1:5" x14ac:dyDescent="0.3">
      <c r="A153" s="3" t="s">
        <v>674</v>
      </c>
      <c r="B153" s="14" t="s">
        <v>2991</v>
      </c>
      <c r="C153" s="3" t="s">
        <v>2990</v>
      </c>
      <c r="D153" s="3" t="s">
        <v>2989</v>
      </c>
      <c r="E153" s="2">
        <v>2</v>
      </c>
    </row>
    <row r="154" spans="1:5" x14ac:dyDescent="0.3">
      <c r="A154" s="3" t="s">
        <v>677</v>
      </c>
      <c r="B154" s="14" t="s">
        <v>2988</v>
      </c>
      <c r="C154" s="3" t="s">
        <v>2987</v>
      </c>
      <c r="D154" s="3" t="s">
        <v>1</v>
      </c>
      <c r="E154" s="2">
        <v>3</v>
      </c>
    </row>
    <row r="155" spans="1:5" x14ac:dyDescent="0.3">
      <c r="A155" s="3" t="s">
        <v>677</v>
      </c>
      <c r="B155" s="14" t="s">
        <v>2986</v>
      </c>
      <c r="C155" s="3" t="s">
        <v>2985</v>
      </c>
      <c r="D155" s="3" t="s">
        <v>75</v>
      </c>
      <c r="E155" s="2">
        <v>2</v>
      </c>
    </row>
    <row r="156" spans="1:5" x14ac:dyDescent="0.3">
      <c r="A156" s="3" t="s">
        <v>677</v>
      </c>
      <c r="B156" s="14" t="s">
        <v>2984</v>
      </c>
      <c r="C156" s="3" t="s">
        <v>2983</v>
      </c>
      <c r="D156" s="3" t="s">
        <v>1</v>
      </c>
      <c r="E156" s="2">
        <v>2</v>
      </c>
    </row>
    <row r="157" spans="1:5" x14ac:dyDescent="0.3">
      <c r="A157" s="3" t="s">
        <v>85</v>
      </c>
      <c r="B157" s="14" t="s">
        <v>2981</v>
      </c>
      <c r="C157" s="3" t="s">
        <v>2980</v>
      </c>
      <c r="D157" s="3" t="s">
        <v>2979</v>
      </c>
      <c r="E157" s="2">
        <v>4</v>
      </c>
    </row>
    <row r="158" spans="1:5" x14ac:dyDescent="0.3">
      <c r="A158" s="3" t="s">
        <v>85</v>
      </c>
      <c r="B158" s="14" t="s">
        <v>2978</v>
      </c>
      <c r="C158" s="3" t="s">
        <v>2977</v>
      </c>
      <c r="D158" s="3" t="s">
        <v>2976</v>
      </c>
      <c r="E158" s="2">
        <f>40-1</f>
        <v>39</v>
      </c>
    </row>
    <row r="159" spans="1:5" x14ac:dyDescent="0.3">
      <c r="A159" s="3" t="s">
        <v>85</v>
      </c>
      <c r="B159" s="14" t="s">
        <v>2975</v>
      </c>
      <c r="C159" s="3" t="s">
        <v>2974</v>
      </c>
      <c r="D159" s="3" t="s">
        <v>2973</v>
      </c>
      <c r="E159" s="2">
        <v>30</v>
      </c>
    </row>
    <row r="160" spans="1:5" x14ac:dyDescent="0.3">
      <c r="A160" s="3" t="s">
        <v>85</v>
      </c>
      <c r="B160" s="14" t="s">
        <v>2972</v>
      </c>
      <c r="C160" s="3" t="s">
        <v>2971</v>
      </c>
      <c r="D160" s="3" t="s">
        <v>2970</v>
      </c>
      <c r="E160" s="2">
        <v>3</v>
      </c>
    </row>
    <row r="161" spans="1:5" x14ac:dyDescent="0.3">
      <c r="A161" s="3" t="s">
        <v>85</v>
      </c>
      <c r="B161" s="14" t="s">
        <v>2969</v>
      </c>
      <c r="C161" s="3" t="s">
        <v>2968</v>
      </c>
      <c r="D161" s="3" t="s">
        <v>2967</v>
      </c>
      <c r="E161" s="2">
        <v>3</v>
      </c>
    </row>
    <row r="162" spans="1:5" x14ac:dyDescent="0.3">
      <c r="A162" s="3" t="s">
        <v>85</v>
      </c>
      <c r="B162" s="14" t="s">
        <v>2966</v>
      </c>
      <c r="C162" s="3" t="s">
        <v>2965</v>
      </c>
      <c r="D162" s="3" t="s">
        <v>2955</v>
      </c>
      <c r="E162" s="2">
        <v>6</v>
      </c>
    </row>
    <row r="163" spans="1:5" x14ac:dyDescent="0.3">
      <c r="A163" s="3" t="s">
        <v>674</v>
      </c>
      <c r="B163" s="14" t="s">
        <v>2964</v>
      </c>
      <c r="C163" s="3" t="s">
        <v>2963</v>
      </c>
      <c r="D163" s="3" t="s">
        <v>2962</v>
      </c>
      <c r="E163" s="2">
        <v>150</v>
      </c>
    </row>
    <row r="164" spans="1:5" x14ac:dyDescent="0.3">
      <c r="A164" s="3" t="s">
        <v>674</v>
      </c>
      <c r="B164" s="14" t="s">
        <v>2961</v>
      </c>
      <c r="C164" s="3" t="s">
        <v>2960</v>
      </c>
      <c r="D164" s="3" t="s">
        <v>2915</v>
      </c>
      <c r="E164" s="2">
        <v>47</v>
      </c>
    </row>
    <row r="165" spans="1:5" x14ac:dyDescent="0.3">
      <c r="A165" s="3" t="s">
        <v>677</v>
      </c>
      <c r="B165" s="14" t="s">
        <v>2959</v>
      </c>
      <c r="C165" s="3" t="s">
        <v>2958</v>
      </c>
      <c r="D165" s="3" t="s">
        <v>2915</v>
      </c>
      <c r="E165" s="2">
        <v>44</v>
      </c>
    </row>
    <row r="166" spans="1:5" x14ac:dyDescent="0.3">
      <c r="A166" s="3" t="s">
        <v>677</v>
      </c>
      <c r="B166" s="15" t="s">
        <v>2954</v>
      </c>
      <c r="C166" s="3" t="s">
        <v>2953</v>
      </c>
      <c r="D166" s="3" t="s">
        <v>2952</v>
      </c>
      <c r="E166" s="2">
        <v>1</v>
      </c>
    </row>
    <row r="167" spans="1:5" x14ac:dyDescent="0.3">
      <c r="A167" s="3" t="s">
        <v>677</v>
      </c>
      <c r="B167" s="14" t="s">
        <v>2951</v>
      </c>
      <c r="C167" s="3" t="s">
        <v>2950</v>
      </c>
      <c r="D167" s="3" t="s">
        <v>2949</v>
      </c>
      <c r="E167" s="2">
        <v>47</v>
      </c>
    </row>
    <row r="168" spans="1:5" x14ac:dyDescent="0.3">
      <c r="A168" s="3" t="s">
        <v>85</v>
      </c>
      <c r="B168" s="14" t="s">
        <v>2948</v>
      </c>
      <c r="C168" s="3" t="s">
        <v>2947</v>
      </c>
      <c r="D168" s="3" t="s">
        <v>2946</v>
      </c>
      <c r="E168" s="2">
        <v>4</v>
      </c>
    </row>
    <row r="169" spans="1:5" x14ac:dyDescent="0.3">
      <c r="A169" s="3" t="s">
        <v>85</v>
      </c>
      <c r="B169" s="14" t="s">
        <v>2945</v>
      </c>
      <c r="C169" s="3" t="s">
        <v>2944</v>
      </c>
      <c r="D169" s="3" t="s">
        <v>2943</v>
      </c>
      <c r="E169" s="2">
        <v>10</v>
      </c>
    </row>
    <row r="170" spans="1:5" x14ac:dyDescent="0.3">
      <c r="A170" s="3" t="s">
        <v>85</v>
      </c>
      <c r="B170" s="14" t="s">
        <v>2942</v>
      </c>
      <c r="C170" s="3" t="s">
        <v>2941</v>
      </c>
      <c r="D170" s="3" t="s">
        <v>2940</v>
      </c>
      <c r="E170" s="2">
        <v>2</v>
      </c>
    </row>
    <row r="171" spans="1:5" x14ac:dyDescent="0.3">
      <c r="A171" s="3" t="s">
        <v>85</v>
      </c>
      <c r="B171" s="14" t="s">
        <v>2939</v>
      </c>
      <c r="C171" s="3" t="s">
        <v>2938</v>
      </c>
      <c r="D171" s="3" t="s">
        <v>2937</v>
      </c>
      <c r="E171" s="2">
        <v>1</v>
      </c>
    </row>
    <row r="172" spans="1:5" x14ac:dyDescent="0.3">
      <c r="A172" s="3" t="s">
        <v>85</v>
      </c>
      <c r="B172" s="14" t="s">
        <v>2936</v>
      </c>
      <c r="C172" s="3" t="s">
        <v>2935</v>
      </c>
      <c r="D172" s="3" t="s">
        <v>2</v>
      </c>
      <c r="E172" s="2">
        <v>2</v>
      </c>
    </row>
    <row r="173" spans="1:5" x14ac:dyDescent="0.3">
      <c r="A173" s="3" t="s">
        <v>85</v>
      </c>
      <c r="B173" s="14" t="s">
        <v>2934</v>
      </c>
      <c r="C173" s="3" t="s">
        <v>2933</v>
      </c>
      <c r="D173" s="3" t="s">
        <v>2932</v>
      </c>
      <c r="E173" s="2">
        <v>1</v>
      </c>
    </row>
    <row r="174" spans="1:5" x14ac:dyDescent="0.3">
      <c r="A174" s="3" t="s">
        <v>85</v>
      </c>
      <c r="B174" s="14" t="s">
        <v>2931</v>
      </c>
      <c r="C174" s="3" t="s">
        <v>2930</v>
      </c>
      <c r="D174" s="3" t="s">
        <v>2929</v>
      </c>
      <c r="E174" s="2">
        <v>10</v>
      </c>
    </row>
    <row r="175" spans="1:5" x14ac:dyDescent="0.3">
      <c r="A175" s="3" t="s">
        <v>85</v>
      </c>
      <c r="B175" s="14" t="s">
        <v>2928</v>
      </c>
      <c r="C175" s="3" t="s">
        <v>2927</v>
      </c>
      <c r="D175" s="3" t="s">
        <v>2926</v>
      </c>
      <c r="E175" s="2">
        <v>4</v>
      </c>
    </row>
    <row r="176" spans="1:5" x14ac:dyDescent="0.3">
      <c r="A176" s="3" t="s">
        <v>674</v>
      </c>
      <c r="B176" s="15" t="s">
        <v>2925</v>
      </c>
      <c r="C176" s="3" t="s">
        <v>2924</v>
      </c>
      <c r="D176" s="3" t="s">
        <v>2923</v>
      </c>
      <c r="E176" s="2">
        <v>3</v>
      </c>
    </row>
    <row r="177" spans="1:5" x14ac:dyDescent="0.3">
      <c r="A177" s="3" t="s">
        <v>674</v>
      </c>
      <c r="B177" s="15" t="s">
        <v>2922</v>
      </c>
      <c r="C177" s="3" t="s">
        <v>2921</v>
      </c>
      <c r="D177" s="3" t="s">
        <v>2910</v>
      </c>
      <c r="E177" s="2">
        <v>20</v>
      </c>
    </row>
    <row r="178" spans="1:5" x14ac:dyDescent="0.3">
      <c r="A178" s="3" t="s">
        <v>677</v>
      </c>
      <c r="B178" s="15" t="s">
        <v>2920</v>
      </c>
      <c r="C178" s="3" t="s">
        <v>2919</v>
      </c>
      <c r="D178" s="3" t="s">
        <v>2918</v>
      </c>
      <c r="E178" s="2">
        <v>30</v>
      </c>
    </row>
    <row r="179" spans="1:5" x14ac:dyDescent="0.3">
      <c r="A179" s="3" t="s">
        <v>674</v>
      </c>
      <c r="B179" s="14" t="s">
        <v>2917</v>
      </c>
      <c r="C179" s="3" t="s">
        <v>2916</v>
      </c>
      <c r="D179" s="3" t="s">
        <v>2915</v>
      </c>
      <c r="E179" s="2">
        <v>100</v>
      </c>
    </row>
    <row r="180" spans="1:5" x14ac:dyDescent="0.3">
      <c r="A180" s="3" t="s">
        <v>677</v>
      </c>
      <c r="B180" s="15" t="s">
        <v>2914</v>
      </c>
      <c r="C180" s="3" t="s">
        <v>2913</v>
      </c>
      <c r="D180" s="3" t="s">
        <v>2910</v>
      </c>
      <c r="E180" s="2">
        <v>32</v>
      </c>
    </row>
    <row r="181" spans="1:5" x14ac:dyDescent="0.3">
      <c r="A181" s="3" t="s">
        <v>677</v>
      </c>
      <c r="B181" s="15" t="s">
        <v>2912</v>
      </c>
      <c r="C181" s="3" t="s">
        <v>2911</v>
      </c>
      <c r="D181" s="3" t="s">
        <v>2910</v>
      </c>
      <c r="E181" s="2">
        <v>16</v>
      </c>
    </row>
    <row r="182" spans="1:5" x14ac:dyDescent="0.3">
      <c r="A182" s="3" t="s">
        <v>677</v>
      </c>
      <c r="B182" s="15" t="s">
        <v>2909</v>
      </c>
      <c r="C182" s="3" t="s">
        <v>267</v>
      </c>
      <c r="D182" s="3" t="s">
        <v>2908</v>
      </c>
      <c r="E182" s="2">
        <v>13</v>
      </c>
    </row>
    <row r="183" spans="1:5" x14ac:dyDescent="0.3">
      <c r="A183" s="3" t="s">
        <v>677</v>
      </c>
      <c r="B183" s="15" t="s">
        <v>2907</v>
      </c>
      <c r="C183" s="3" t="s">
        <v>2906</v>
      </c>
      <c r="D183" s="3" t="s">
        <v>2905</v>
      </c>
      <c r="E183" s="2">
        <v>19</v>
      </c>
    </row>
    <row r="184" spans="1:5" x14ac:dyDescent="0.3">
      <c r="A184" s="3" t="s">
        <v>674</v>
      </c>
      <c r="B184" s="15" t="s">
        <v>2904</v>
      </c>
      <c r="C184" s="3" t="s">
        <v>2903</v>
      </c>
      <c r="D184" s="3" t="s">
        <v>2902</v>
      </c>
      <c r="E184" s="2">
        <v>60</v>
      </c>
    </row>
    <row r="185" spans="1:5" x14ac:dyDescent="0.3">
      <c r="A185" s="3" t="s">
        <v>677</v>
      </c>
      <c r="B185" s="14" t="s">
        <v>2901</v>
      </c>
      <c r="C185" s="3" t="s">
        <v>2900</v>
      </c>
      <c r="D185" s="3" t="s">
        <v>2899</v>
      </c>
      <c r="E185" s="2">
        <v>2</v>
      </c>
    </row>
    <row r="186" spans="1:5" x14ac:dyDescent="0.3">
      <c r="A186" s="3" t="s">
        <v>677</v>
      </c>
      <c r="B186" s="14" t="s">
        <v>2898</v>
      </c>
      <c r="C186" s="3" t="s">
        <v>2897</v>
      </c>
      <c r="D186" s="3" t="s">
        <v>2896</v>
      </c>
      <c r="E186" s="2">
        <v>5</v>
      </c>
    </row>
    <row r="187" spans="1:5" x14ac:dyDescent="0.3">
      <c r="A187" s="3" t="s">
        <v>677</v>
      </c>
      <c r="B187" s="14">
        <v>4933</v>
      </c>
      <c r="C187" s="3" t="s">
        <v>2895</v>
      </c>
      <c r="D187" s="3" t="s">
        <v>2893</v>
      </c>
      <c r="E187" s="2">
        <v>1</v>
      </c>
    </row>
    <row r="188" spans="1:5" x14ac:dyDescent="0.3">
      <c r="A188" s="3" t="s">
        <v>677</v>
      </c>
      <c r="B188" s="14">
        <v>8186</v>
      </c>
      <c r="C188" s="3" t="s">
        <v>2894</v>
      </c>
      <c r="D188" s="3" t="s">
        <v>2893</v>
      </c>
      <c r="E188" s="2">
        <v>2</v>
      </c>
    </row>
    <row r="189" spans="1:5" x14ac:dyDescent="0.3">
      <c r="A189" s="3" t="s">
        <v>674</v>
      </c>
      <c r="B189" s="14" t="s">
        <v>2892</v>
      </c>
      <c r="C189" s="3" t="s">
        <v>2891</v>
      </c>
      <c r="D189" s="3" t="s">
        <v>6</v>
      </c>
      <c r="E189" s="2">
        <v>16</v>
      </c>
    </row>
    <row r="190" spans="1:5" x14ac:dyDescent="0.3">
      <c r="A190" s="3" t="s">
        <v>677</v>
      </c>
      <c r="B190" s="14" t="s">
        <v>2890</v>
      </c>
      <c r="C190" s="3" t="s">
        <v>2889</v>
      </c>
      <c r="D190" s="3" t="s">
        <v>6</v>
      </c>
      <c r="E190" s="2">
        <v>1</v>
      </c>
    </row>
    <row r="191" spans="1:5" x14ac:dyDescent="0.3">
      <c r="A191" s="3" t="s">
        <v>674</v>
      </c>
      <c r="B191" s="14" t="s">
        <v>2888</v>
      </c>
      <c r="C191" s="3" t="s">
        <v>2887</v>
      </c>
      <c r="D191" s="3" t="s">
        <v>6</v>
      </c>
      <c r="E191" s="2">
        <v>3</v>
      </c>
    </row>
    <row r="192" spans="1:5" x14ac:dyDescent="0.3">
      <c r="A192" s="3" t="s">
        <v>677</v>
      </c>
      <c r="B192" s="14" t="s">
        <v>2886</v>
      </c>
      <c r="C192" s="3" t="s">
        <v>2885</v>
      </c>
      <c r="D192" s="3" t="s">
        <v>6</v>
      </c>
      <c r="E192" s="2">
        <v>2</v>
      </c>
    </row>
    <row r="193" spans="1:5" x14ac:dyDescent="0.3">
      <c r="A193" s="3" t="s">
        <v>677</v>
      </c>
      <c r="B193" s="14" t="s">
        <v>2884</v>
      </c>
      <c r="C193" s="3" t="s">
        <v>2883</v>
      </c>
      <c r="D193" s="3" t="s">
        <v>6</v>
      </c>
      <c r="E193" s="2">
        <v>5</v>
      </c>
    </row>
    <row r="194" spans="1:5" x14ac:dyDescent="0.3">
      <c r="A194" s="3" t="s">
        <v>677</v>
      </c>
      <c r="B194" s="14" t="s">
        <v>2882</v>
      </c>
      <c r="C194" s="3" t="s">
        <v>2881</v>
      </c>
      <c r="D194" s="3" t="s">
        <v>6</v>
      </c>
      <c r="E194" s="2">
        <v>4</v>
      </c>
    </row>
    <row r="195" spans="1:5" x14ac:dyDescent="0.3">
      <c r="A195" s="3" t="s">
        <v>677</v>
      </c>
      <c r="B195" s="14" t="s">
        <v>2880</v>
      </c>
      <c r="C195" s="3" t="s">
        <v>2879</v>
      </c>
      <c r="D195" s="3" t="s">
        <v>6</v>
      </c>
      <c r="E195" s="2">
        <v>1</v>
      </c>
    </row>
    <row r="196" spans="1:5" x14ac:dyDescent="0.3">
      <c r="A196" s="3" t="s">
        <v>677</v>
      </c>
      <c r="B196" s="14" t="s">
        <v>2878</v>
      </c>
      <c r="C196" s="3" t="s">
        <v>2877</v>
      </c>
      <c r="D196" s="3" t="s">
        <v>6</v>
      </c>
      <c r="E196" s="2">
        <v>4</v>
      </c>
    </row>
    <row r="197" spans="1:5" x14ac:dyDescent="0.3">
      <c r="A197" s="3" t="s">
        <v>677</v>
      </c>
      <c r="B197" s="14" t="s">
        <v>2876</v>
      </c>
      <c r="C197" s="3" t="s">
        <v>2875</v>
      </c>
      <c r="D197" s="3" t="s">
        <v>6</v>
      </c>
      <c r="E197" s="2">
        <v>7</v>
      </c>
    </row>
    <row r="198" spans="1:5" x14ac:dyDescent="0.3">
      <c r="A198" s="3" t="s">
        <v>677</v>
      </c>
      <c r="B198" s="14" t="s">
        <v>2874</v>
      </c>
      <c r="C198" s="3" t="s">
        <v>307</v>
      </c>
      <c r="D198" s="3" t="s">
        <v>6</v>
      </c>
      <c r="E198" s="2">
        <v>13</v>
      </c>
    </row>
    <row r="199" spans="1:5" x14ac:dyDescent="0.3">
      <c r="A199" s="3" t="s">
        <v>677</v>
      </c>
      <c r="B199" s="14" t="s">
        <v>2873</v>
      </c>
      <c r="C199" s="3" t="s">
        <v>2872</v>
      </c>
      <c r="D199" s="3" t="s">
        <v>6</v>
      </c>
      <c r="E199" s="2">
        <v>7</v>
      </c>
    </row>
    <row r="200" spans="1:5" x14ac:dyDescent="0.3">
      <c r="A200" s="3" t="s">
        <v>677</v>
      </c>
      <c r="B200" s="14" t="s">
        <v>2871</v>
      </c>
      <c r="C200" s="3" t="s">
        <v>2870</v>
      </c>
      <c r="D200" s="3" t="s">
        <v>6</v>
      </c>
      <c r="E200" s="2">
        <v>3</v>
      </c>
    </row>
    <row r="201" spans="1:5" x14ac:dyDescent="0.3">
      <c r="A201" s="3" t="s">
        <v>677</v>
      </c>
      <c r="B201" s="14">
        <v>304078070</v>
      </c>
      <c r="C201" s="3" t="s">
        <v>2869</v>
      </c>
      <c r="D201" s="3" t="s">
        <v>6</v>
      </c>
      <c r="E201" s="2">
        <v>7</v>
      </c>
    </row>
    <row r="202" spans="1:5" x14ac:dyDescent="0.3">
      <c r="A202" s="3" t="s">
        <v>677</v>
      </c>
      <c r="B202" s="14" t="s">
        <v>2868</v>
      </c>
      <c r="C202" s="3" t="s">
        <v>2867</v>
      </c>
      <c r="D202" s="3" t="s">
        <v>6</v>
      </c>
      <c r="E202" s="2">
        <v>31</v>
      </c>
    </row>
    <row r="203" spans="1:5" x14ac:dyDescent="0.3">
      <c r="A203" s="3" t="s">
        <v>677</v>
      </c>
      <c r="B203" s="14" t="s">
        <v>2866</v>
      </c>
      <c r="C203" s="3" t="s">
        <v>2865</v>
      </c>
      <c r="D203" s="3"/>
      <c r="E203" s="2">
        <v>16</v>
      </c>
    </row>
    <row r="204" spans="1:5" x14ac:dyDescent="0.3">
      <c r="A204" s="3" t="s">
        <v>677</v>
      </c>
      <c r="B204" s="14" t="s">
        <v>2864</v>
      </c>
      <c r="C204" s="3" t="s">
        <v>2863</v>
      </c>
      <c r="D204" s="3"/>
      <c r="E204" s="2">
        <v>1</v>
      </c>
    </row>
    <row r="205" spans="1:5" x14ac:dyDescent="0.3">
      <c r="A205" s="3" t="s">
        <v>677</v>
      </c>
      <c r="B205" s="14" t="s">
        <v>2862</v>
      </c>
      <c r="C205" s="3" t="s">
        <v>2861</v>
      </c>
      <c r="D205" s="3"/>
      <c r="E205" s="2">
        <v>1</v>
      </c>
    </row>
    <row r="206" spans="1:5" x14ac:dyDescent="0.3">
      <c r="A206" s="3" t="s">
        <v>677</v>
      </c>
      <c r="B206" s="14" t="s">
        <v>2860</v>
      </c>
      <c r="C206" s="3" t="s">
        <v>2859</v>
      </c>
      <c r="D206" s="3"/>
      <c r="E206" s="2">
        <v>3</v>
      </c>
    </row>
    <row r="207" spans="1:5" x14ac:dyDescent="0.3">
      <c r="A207" s="3" t="s">
        <v>677</v>
      </c>
      <c r="B207" s="14" t="s">
        <v>2858</v>
      </c>
      <c r="C207" s="3" t="s">
        <v>2857</v>
      </c>
      <c r="D207" s="3"/>
      <c r="E207" s="2">
        <v>1</v>
      </c>
    </row>
    <row r="208" spans="1:5" x14ac:dyDescent="0.3">
      <c r="A208" s="3" t="s">
        <v>677</v>
      </c>
      <c r="B208" s="14" t="s">
        <v>2856</v>
      </c>
      <c r="C208" s="3" t="s">
        <v>2855</v>
      </c>
      <c r="D208" s="4"/>
      <c r="E208" s="2">
        <v>1</v>
      </c>
    </row>
    <row r="209" spans="1:5" x14ac:dyDescent="0.3">
      <c r="A209" s="3" t="s">
        <v>677</v>
      </c>
      <c r="B209" s="14" t="s">
        <v>2854</v>
      </c>
      <c r="C209" s="3" t="s">
        <v>2853</v>
      </c>
      <c r="D209" s="3"/>
      <c r="E209" s="2">
        <v>2</v>
      </c>
    </row>
    <row r="210" spans="1:5" x14ac:dyDescent="0.3">
      <c r="A210" s="3" t="s">
        <v>677</v>
      </c>
      <c r="B210" s="15" t="s">
        <v>2852</v>
      </c>
      <c r="C210" s="3" t="s">
        <v>2851</v>
      </c>
      <c r="D210" s="3"/>
      <c r="E210" s="2">
        <v>16</v>
      </c>
    </row>
    <row r="211" spans="1:5" x14ac:dyDescent="0.3">
      <c r="A211" s="3" t="s">
        <v>677</v>
      </c>
      <c r="B211" s="14" t="s">
        <v>2850</v>
      </c>
      <c r="C211" s="3" t="s">
        <v>2849</v>
      </c>
      <c r="D211" s="3"/>
      <c r="E211" s="2">
        <v>1</v>
      </c>
    </row>
    <row r="212" spans="1:5" x14ac:dyDescent="0.3">
      <c r="A212" s="3" t="s">
        <v>674</v>
      </c>
      <c r="B212" s="15" t="s">
        <v>2848</v>
      </c>
      <c r="C212" s="3" t="s">
        <v>2847</v>
      </c>
      <c r="D212" s="3"/>
      <c r="E212" s="2">
        <v>1</v>
      </c>
    </row>
    <row r="213" spans="1:5" x14ac:dyDescent="0.3">
      <c r="A213" s="3" t="s">
        <v>677</v>
      </c>
      <c r="B213" s="14" t="s">
        <v>2846</v>
      </c>
      <c r="C213" s="3" t="s">
        <v>2845</v>
      </c>
      <c r="D213" s="3" t="s">
        <v>2844</v>
      </c>
      <c r="E213" s="2">
        <v>3</v>
      </c>
    </row>
    <row r="214" spans="1:5" x14ac:dyDescent="0.3">
      <c r="A214" s="3" t="s">
        <v>677</v>
      </c>
      <c r="B214" s="14">
        <v>8540</v>
      </c>
      <c r="C214" s="3" t="s">
        <v>2843</v>
      </c>
      <c r="D214" s="3"/>
      <c r="E214" s="2">
        <v>1</v>
      </c>
    </row>
    <row r="215" spans="1:5" x14ac:dyDescent="0.3">
      <c r="A215" s="3" t="s">
        <v>677</v>
      </c>
      <c r="B215" s="14" t="s">
        <v>2842</v>
      </c>
      <c r="C215" s="3" t="s">
        <v>2841</v>
      </c>
      <c r="D215" s="3"/>
      <c r="E215" s="2">
        <v>3</v>
      </c>
    </row>
    <row r="216" spans="1:5" x14ac:dyDescent="0.3">
      <c r="A216" s="3" t="s">
        <v>677</v>
      </c>
      <c r="B216" s="14" t="s">
        <v>2840</v>
      </c>
      <c r="C216" s="3" t="s">
        <v>2839</v>
      </c>
      <c r="D216" s="3"/>
      <c r="E216" s="2">
        <v>5</v>
      </c>
    </row>
    <row r="217" spans="1:5" x14ac:dyDescent="0.3">
      <c r="A217" s="3" t="s">
        <v>677</v>
      </c>
      <c r="B217" s="15" t="s">
        <v>2838</v>
      </c>
      <c r="C217" s="3" t="s">
        <v>2837</v>
      </c>
      <c r="D217" s="3"/>
      <c r="E217" s="2">
        <v>6</v>
      </c>
    </row>
    <row r="218" spans="1:5" x14ac:dyDescent="0.3">
      <c r="A218" s="3" t="s">
        <v>674</v>
      </c>
      <c r="B218" s="14" t="s">
        <v>2836</v>
      </c>
      <c r="C218" s="3" t="s">
        <v>2835</v>
      </c>
      <c r="D218" s="3"/>
      <c r="E218" s="2">
        <v>3</v>
      </c>
    </row>
    <row r="219" spans="1:5" x14ac:dyDescent="0.3">
      <c r="A219" s="3" t="s">
        <v>677</v>
      </c>
      <c r="B219" s="14" t="s">
        <v>2834</v>
      </c>
      <c r="C219" s="3" t="s">
        <v>2833</v>
      </c>
      <c r="D219" s="3"/>
      <c r="E219" s="2">
        <v>2</v>
      </c>
    </row>
    <row r="220" spans="1:5" x14ac:dyDescent="0.3">
      <c r="A220" s="3" t="s">
        <v>677</v>
      </c>
      <c r="B220" s="14" t="s">
        <v>2832</v>
      </c>
      <c r="C220" s="3" t="s">
        <v>2831</v>
      </c>
      <c r="D220" s="3"/>
      <c r="E220" s="2">
        <v>2</v>
      </c>
    </row>
    <row r="221" spans="1:5" x14ac:dyDescent="0.3">
      <c r="A221" s="3" t="s">
        <v>677</v>
      </c>
      <c r="B221" s="14" t="s">
        <v>2830</v>
      </c>
      <c r="C221" s="3" t="s">
        <v>2829</v>
      </c>
      <c r="D221" s="3"/>
      <c r="E221" s="2">
        <v>2</v>
      </c>
    </row>
    <row r="222" spans="1:5" x14ac:dyDescent="0.3">
      <c r="A222" s="3" t="s">
        <v>677</v>
      </c>
      <c r="B222" s="14" t="s">
        <v>2828</v>
      </c>
      <c r="C222" s="3" t="s">
        <v>2827</v>
      </c>
      <c r="D222" s="3"/>
      <c r="E222" s="2">
        <v>42</v>
      </c>
    </row>
    <row r="223" spans="1:5" x14ac:dyDescent="0.3">
      <c r="A223" s="3" t="s">
        <v>677</v>
      </c>
      <c r="B223" s="14" t="s">
        <v>2826</v>
      </c>
      <c r="C223" s="3" t="s">
        <v>2825</v>
      </c>
      <c r="D223" s="3"/>
      <c r="E223" s="2">
        <v>3</v>
      </c>
    </row>
    <row r="224" spans="1:5" x14ac:dyDescent="0.3">
      <c r="A224" s="3" t="s">
        <v>677</v>
      </c>
      <c r="B224" s="14">
        <v>10042</v>
      </c>
      <c r="C224" s="3" t="s">
        <v>2824</v>
      </c>
      <c r="D224" s="3"/>
      <c r="E224" s="2">
        <v>1</v>
      </c>
    </row>
    <row r="225" spans="1:5" x14ac:dyDescent="0.3">
      <c r="A225" s="3" t="s">
        <v>677</v>
      </c>
      <c r="B225" s="14">
        <v>10041</v>
      </c>
      <c r="C225" s="3" t="s">
        <v>2823</v>
      </c>
      <c r="D225" s="3"/>
      <c r="E225" s="2">
        <v>5</v>
      </c>
    </row>
    <row r="226" spans="1:5" x14ac:dyDescent="0.3">
      <c r="A226" s="3" t="s">
        <v>677</v>
      </c>
      <c r="B226" s="14">
        <v>9913</v>
      </c>
      <c r="C226" s="3" t="s">
        <v>2822</v>
      </c>
      <c r="D226" s="3"/>
      <c r="E226" s="2">
        <v>1</v>
      </c>
    </row>
    <row r="227" spans="1:5" x14ac:dyDescent="0.3">
      <c r="A227" s="3" t="s">
        <v>677</v>
      </c>
      <c r="B227" s="14" t="s">
        <v>2821</v>
      </c>
      <c r="C227" s="3" t="s">
        <v>2820</v>
      </c>
      <c r="D227" s="3"/>
      <c r="E227" s="2">
        <v>10</v>
      </c>
    </row>
    <row r="228" spans="1:5" x14ac:dyDescent="0.3">
      <c r="A228" s="3" t="s">
        <v>674</v>
      </c>
      <c r="B228" s="14" t="s">
        <v>2819</v>
      </c>
      <c r="C228" s="3" t="s">
        <v>2818</v>
      </c>
      <c r="D228" s="3"/>
      <c r="E228" s="2">
        <v>1</v>
      </c>
    </row>
    <row r="229" spans="1:5" x14ac:dyDescent="0.3">
      <c r="A229" s="3" t="s">
        <v>677</v>
      </c>
      <c r="B229" s="14">
        <v>5338</v>
      </c>
      <c r="C229" s="3" t="s">
        <v>2817</v>
      </c>
      <c r="D229" s="3"/>
      <c r="E229" s="2">
        <v>3</v>
      </c>
    </row>
    <row r="230" spans="1:5" x14ac:dyDescent="0.3">
      <c r="A230" s="3" t="s">
        <v>677</v>
      </c>
      <c r="B230" s="14" t="s">
        <v>2816</v>
      </c>
      <c r="C230" s="3" t="s">
        <v>2815</v>
      </c>
      <c r="D230" s="3"/>
      <c r="E230" s="2">
        <v>7</v>
      </c>
    </row>
    <row r="231" spans="1:5" x14ac:dyDescent="0.3">
      <c r="A231" s="3" t="s">
        <v>674</v>
      </c>
      <c r="B231" s="15" t="s">
        <v>2814</v>
      </c>
      <c r="C231" s="3" t="s">
        <v>2813</v>
      </c>
      <c r="D231" s="3"/>
      <c r="E231" s="2">
        <v>3</v>
      </c>
    </row>
    <row r="232" spans="1:5" x14ac:dyDescent="0.3">
      <c r="A232" s="3" t="s">
        <v>677</v>
      </c>
      <c r="B232" s="14">
        <v>6673</v>
      </c>
      <c r="C232" s="3" t="s">
        <v>2812</v>
      </c>
      <c r="D232" s="3"/>
      <c r="E232" s="2">
        <v>1</v>
      </c>
    </row>
    <row r="233" spans="1:5" x14ac:dyDescent="0.3">
      <c r="A233" s="3" t="s">
        <v>677</v>
      </c>
      <c r="B233" s="14">
        <v>781058</v>
      </c>
      <c r="C233" s="3" t="s">
        <v>2811</v>
      </c>
      <c r="D233" s="3"/>
      <c r="E233" s="2">
        <v>3</v>
      </c>
    </row>
    <row r="234" spans="1:5" x14ac:dyDescent="0.3">
      <c r="A234" s="3" t="s">
        <v>677</v>
      </c>
      <c r="B234" s="14" t="s">
        <v>2810</v>
      </c>
      <c r="C234" s="3" t="s">
        <v>2809</v>
      </c>
      <c r="D234" s="3"/>
      <c r="E234" s="2">
        <v>2</v>
      </c>
    </row>
    <row r="235" spans="1:5" x14ac:dyDescent="0.3">
      <c r="A235" s="3" t="s">
        <v>674</v>
      </c>
      <c r="B235" s="15" t="s">
        <v>2808</v>
      </c>
      <c r="C235" s="3" t="s">
        <v>2807</v>
      </c>
      <c r="D235" s="3"/>
      <c r="E235" s="2">
        <v>3</v>
      </c>
    </row>
    <row r="236" spans="1:5" x14ac:dyDescent="0.3">
      <c r="A236" s="3" t="s">
        <v>677</v>
      </c>
      <c r="B236" s="14" t="s">
        <v>2806</v>
      </c>
      <c r="C236" s="3" t="s">
        <v>2805</v>
      </c>
      <c r="D236" s="3"/>
      <c r="E236" s="2">
        <v>6</v>
      </c>
    </row>
    <row r="237" spans="1:5" x14ac:dyDescent="0.3">
      <c r="A237" s="3" t="s">
        <v>677</v>
      </c>
      <c r="B237" s="14" t="s">
        <v>2804</v>
      </c>
      <c r="C237" s="3" t="s">
        <v>2803</v>
      </c>
      <c r="D237" s="3"/>
      <c r="E237" s="2">
        <v>2</v>
      </c>
    </row>
    <row r="238" spans="1:5" x14ac:dyDescent="0.3">
      <c r="A238" s="3" t="s">
        <v>677</v>
      </c>
      <c r="B238" s="14" t="s">
        <v>2802</v>
      </c>
      <c r="C238" s="3" t="s">
        <v>2801</v>
      </c>
      <c r="D238" s="3"/>
      <c r="E238" s="2">
        <v>2</v>
      </c>
    </row>
    <row r="239" spans="1:5" x14ac:dyDescent="0.3">
      <c r="A239" s="3" t="s">
        <v>677</v>
      </c>
      <c r="B239" s="14" t="s">
        <v>2800</v>
      </c>
      <c r="C239" s="3" t="s">
        <v>2799</v>
      </c>
      <c r="D239" s="3"/>
      <c r="E239" s="2">
        <v>1</v>
      </c>
    </row>
    <row r="240" spans="1:5" x14ac:dyDescent="0.3">
      <c r="A240" s="3" t="s">
        <v>677</v>
      </c>
      <c r="B240" s="14" t="s">
        <v>2798</v>
      </c>
      <c r="C240" s="3" t="s">
        <v>2797</v>
      </c>
      <c r="D240" s="3"/>
      <c r="E240" s="2">
        <v>1</v>
      </c>
    </row>
    <row r="241" spans="1:5" x14ac:dyDescent="0.3">
      <c r="A241" s="3" t="s">
        <v>677</v>
      </c>
      <c r="B241" s="14">
        <v>9973</v>
      </c>
      <c r="C241" s="3" t="s">
        <v>2796</v>
      </c>
      <c r="D241" s="3"/>
      <c r="E241" s="2">
        <v>1</v>
      </c>
    </row>
    <row r="242" spans="1:5" x14ac:dyDescent="0.3">
      <c r="A242" s="3" t="s">
        <v>677</v>
      </c>
      <c r="B242" s="14" t="s">
        <v>2795</v>
      </c>
      <c r="C242" s="3" t="s">
        <v>2794</v>
      </c>
      <c r="D242" s="3"/>
      <c r="E242" s="2">
        <v>12</v>
      </c>
    </row>
    <row r="243" spans="1:5" x14ac:dyDescent="0.3">
      <c r="A243" s="3" t="s">
        <v>677</v>
      </c>
      <c r="B243" s="14">
        <v>12937</v>
      </c>
      <c r="C243" s="3" t="s">
        <v>2793</v>
      </c>
      <c r="D243" s="3"/>
      <c r="E243" s="2">
        <v>1</v>
      </c>
    </row>
    <row r="244" spans="1:5" x14ac:dyDescent="0.3">
      <c r="A244" s="3" t="s">
        <v>674</v>
      </c>
      <c r="B244" s="15" t="s">
        <v>2792</v>
      </c>
      <c r="C244" s="3" t="s">
        <v>2791</v>
      </c>
      <c r="D244" s="3"/>
      <c r="E244" s="2">
        <v>1</v>
      </c>
    </row>
    <row r="245" spans="1:5" x14ac:dyDescent="0.3">
      <c r="A245" s="3" t="s">
        <v>674</v>
      </c>
      <c r="B245" s="14" t="s">
        <v>2790</v>
      </c>
      <c r="C245" s="3" t="s">
        <v>2789</v>
      </c>
      <c r="D245" s="3"/>
      <c r="E245" s="2">
        <v>1</v>
      </c>
    </row>
    <row r="246" spans="1:5" x14ac:dyDescent="0.3">
      <c r="A246" s="3" t="s">
        <v>674</v>
      </c>
      <c r="B246" s="14" t="s">
        <v>2788</v>
      </c>
      <c r="C246" s="3" t="s">
        <v>2787</v>
      </c>
      <c r="D246" s="3"/>
      <c r="E246" s="2">
        <v>1</v>
      </c>
    </row>
    <row r="247" spans="1:5" x14ac:dyDescent="0.3">
      <c r="A247" s="3" t="s">
        <v>677</v>
      </c>
      <c r="B247" s="14" t="s">
        <v>2786</v>
      </c>
      <c r="C247" s="3" t="s">
        <v>2785</v>
      </c>
      <c r="D247" s="3"/>
      <c r="E247" s="2">
        <v>1</v>
      </c>
    </row>
    <row r="248" spans="1:5" x14ac:dyDescent="0.3">
      <c r="A248" s="3" t="s">
        <v>677</v>
      </c>
      <c r="B248" s="14">
        <v>4030015101</v>
      </c>
      <c r="C248" s="3" t="s">
        <v>2784</v>
      </c>
      <c r="D248" s="3"/>
      <c r="E248" s="2">
        <v>33</v>
      </c>
    </row>
    <row r="249" spans="1:5" x14ac:dyDescent="0.3">
      <c r="A249" s="3" t="s">
        <v>677</v>
      </c>
      <c r="B249" s="14" t="s">
        <v>2783</v>
      </c>
      <c r="C249" s="3" t="s">
        <v>2782</v>
      </c>
      <c r="D249" s="3"/>
      <c r="E249" s="2">
        <v>1</v>
      </c>
    </row>
    <row r="250" spans="1:5" x14ac:dyDescent="0.3">
      <c r="A250" s="3" t="s">
        <v>677</v>
      </c>
      <c r="B250" s="14" t="s">
        <v>2781</v>
      </c>
      <c r="C250" s="3" t="s">
        <v>2780</v>
      </c>
      <c r="D250" s="3"/>
      <c r="E250" s="2">
        <f>3-1</f>
        <v>2</v>
      </c>
    </row>
    <row r="251" spans="1:5" x14ac:dyDescent="0.3">
      <c r="A251" s="3" t="s">
        <v>677</v>
      </c>
      <c r="B251" s="14">
        <v>5252</v>
      </c>
      <c r="C251" s="3" t="s">
        <v>2779</v>
      </c>
      <c r="D251" s="3"/>
      <c r="E251" s="2">
        <v>2</v>
      </c>
    </row>
    <row r="252" spans="1:5" x14ac:dyDescent="0.3">
      <c r="A252" s="3" t="s">
        <v>677</v>
      </c>
      <c r="B252" s="14" t="s">
        <v>2778</v>
      </c>
      <c r="C252" s="3" t="s">
        <v>2777</v>
      </c>
      <c r="D252" s="3"/>
      <c r="E252" s="2">
        <v>2</v>
      </c>
    </row>
    <row r="253" spans="1:5" x14ac:dyDescent="0.3">
      <c r="A253" s="3" t="s">
        <v>677</v>
      </c>
      <c r="B253" s="14" t="s">
        <v>2776</v>
      </c>
      <c r="C253" s="3" t="s">
        <v>2775</v>
      </c>
      <c r="D253" s="3"/>
      <c r="E253" s="2">
        <v>7</v>
      </c>
    </row>
    <row r="254" spans="1:5" x14ac:dyDescent="0.3">
      <c r="A254" s="3" t="s">
        <v>677</v>
      </c>
      <c r="B254" s="14" t="s">
        <v>2774</v>
      </c>
      <c r="C254" s="3" t="s">
        <v>2773</v>
      </c>
      <c r="D254" s="3"/>
      <c r="E254" s="2">
        <v>4</v>
      </c>
    </row>
    <row r="255" spans="1:5" x14ac:dyDescent="0.3">
      <c r="A255" s="3" t="s">
        <v>677</v>
      </c>
      <c r="B255" s="14" t="s">
        <v>2772</v>
      </c>
      <c r="C255" s="3" t="s">
        <v>2771</v>
      </c>
      <c r="D255" s="3"/>
      <c r="E255" s="2">
        <v>5</v>
      </c>
    </row>
    <row r="256" spans="1:5" x14ac:dyDescent="0.3">
      <c r="A256" s="3" t="s">
        <v>677</v>
      </c>
      <c r="B256" s="14" t="s">
        <v>2770</v>
      </c>
      <c r="C256" s="3" t="s">
        <v>2769</v>
      </c>
      <c r="D256" s="3"/>
      <c r="E256" s="2">
        <v>2</v>
      </c>
    </row>
    <row r="257" spans="1:5" x14ac:dyDescent="0.3">
      <c r="A257" s="3" t="s">
        <v>677</v>
      </c>
      <c r="B257" s="14" t="s">
        <v>2768</v>
      </c>
      <c r="C257" s="3" t="s">
        <v>2767</v>
      </c>
      <c r="D257" s="3"/>
      <c r="E257" s="2">
        <v>2</v>
      </c>
    </row>
    <row r="258" spans="1:5" x14ac:dyDescent="0.3">
      <c r="A258" s="3" t="s">
        <v>677</v>
      </c>
      <c r="B258" s="14" t="s">
        <v>2766</v>
      </c>
      <c r="C258" s="3" t="s">
        <v>2209</v>
      </c>
      <c r="D258" s="3"/>
      <c r="E258" s="2">
        <v>2</v>
      </c>
    </row>
    <row r="259" spans="1:5" x14ac:dyDescent="0.3">
      <c r="A259" s="3" t="s">
        <v>674</v>
      </c>
      <c r="B259" s="14" t="s">
        <v>2765</v>
      </c>
      <c r="C259" s="3" t="s">
        <v>2764</v>
      </c>
      <c r="D259" s="3"/>
      <c r="E259" s="2">
        <v>10</v>
      </c>
    </row>
    <row r="260" spans="1:5" x14ac:dyDescent="0.3">
      <c r="A260" s="3" t="s">
        <v>677</v>
      </c>
      <c r="B260" s="14" t="s">
        <v>2763</v>
      </c>
      <c r="C260" s="3" t="s">
        <v>2762</v>
      </c>
      <c r="D260" s="3"/>
      <c r="E260" s="2">
        <v>3</v>
      </c>
    </row>
    <row r="261" spans="1:5" x14ac:dyDescent="0.3">
      <c r="A261" s="3" t="s">
        <v>677</v>
      </c>
      <c r="B261" s="14" t="s">
        <v>2761</v>
      </c>
      <c r="C261" s="3" t="s">
        <v>177</v>
      </c>
      <c r="D261" s="3"/>
      <c r="E261" s="2">
        <v>17</v>
      </c>
    </row>
    <row r="262" spans="1:5" x14ac:dyDescent="0.3">
      <c r="A262" s="3" t="s">
        <v>677</v>
      </c>
      <c r="B262" s="14" t="s">
        <v>2760</v>
      </c>
      <c r="C262" s="3" t="s">
        <v>2759</v>
      </c>
      <c r="D262" s="3"/>
      <c r="E262" s="2">
        <v>1</v>
      </c>
    </row>
    <row r="263" spans="1:5" x14ac:dyDescent="0.3">
      <c r="A263" s="3" t="s">
        <v>677</v>
      </c>
      <c r="B263" s="14" t="s">
        <v>2758</v>
      </c>
      <c r="C263" s="3" t="s">
        <v>2757</v>
      </c>
      <c r="D263" s="3"/>
      <c r="E263" s="2">
        <v>8</v>
      </c>
    </row>
    <row r="264" spans="1:5" x14ac:dyDescent="0.3">
      <c r="A264" s="3" t="s">
        <v>677</v>
      </c>
      <c r="B264" s="14" t="s">
        <v>2756</v>
      </c>
      <c r="C264" s="3" t="s">
        <v>2755</v>
      </c>
      <c r="D264" s="3"/>
      <c r="E264" s="2">
        <v>1</v>
      </c>
    </row>
    <row r="265" spans="1:5" x14ac:dyDescent="0.3">
      <c r="A265" s="3" t="s">
        <v>677</v>
      </c>
      <c r="B265" s="14" t="s">
        <v>2754</v>
      </c>
      <c r="C265" s="3" t="s">
        <v>2439</v>
      </c>
      <c r="D265" s="3"/>
      <c r="E265" s="2">
        <v>6</v>
      </c>
    </row>
    <row r="266" spans="1:5" x14ac:dyDescent="0.3">
      <c r="A266" s="3" t="s">
        <v>677</v>
      </c>
      <c r="B266" s="14" t="s">
        <v>2753</v>
      </c>
      <c r="C266" s="3" t="s">
        <v>2752</v>
      </c>
      <c r="D266" s="3"/>
      <c r="E266" s="2">
        <v>1</v>
      </c>
    </row>
    <row r="267" spans="1:5" x14ac:dyDescent="0.3">
      <c r="A267" s="3" t="s">
        <v>677</v>
      </c>
      <c r="B267" s="14" t="s">
        <v>2751</v>
      </c>
      <c r="C267" s="3" t="s">
        <v>2750</v>
      </c>
      <c r="D267" s="3"/>
      <c r="E267" s="2">
        <v>4</v>
      </c>
    </row>
    <row r="268" spans="1:5" x14ac:dyDescent="0.3">
      <c r="A268" s="3" t="s">
        <v>677</v>
      </c>
      <c r="B268" s="14" t="s">
        <v>2749</v>
      </c>
      <c r="C268" s="3" t="s">
        <v>2748</v>
      </c>
      <c r="D268" s="3"/>
      <c r="E268" s="2">
        <v>2</v>
      </c>
    </row>
    <row r="269" spans="1:5" x14ac:dyDescent="0.3">
      <c r="A269" s="3" t="s">
        <v>677</v>
      </c>
      <c r="B269" s="14" t="s">
        <v>2747</v>
      </c>
      <c r="C269" s="3" t="s">
        <v>2746</v>
      </c>
      <c r="D269" s="3"/>
      <c r="E269" s="2">
        <v>1</v>
      </c>
    </row>
    <row r="270" spans="1:5" x14ac:dyDescent="0.3">
      <c r="A270" s="3" t="s">
        <v>677</v>
      </c>
      <c r="B270" s="14" t="s">
        <v>2745</v>
      </c>
      <c r="C270" s="3" t="s">
        <v>2744</v>
      </c>
      <c r="D270" s="3"/>
      <c r="E270" s="2">
        <v>4</v>
      </c>
    </row>
    <row r="271" spans="1:5" x14ac:dyDescent="0.3">
      <c r="A271" s="3" t="s">
        <v>677</v>
      </c>
      <c r="B271" s="14" t="s">
        <v>2743</v>
      </c>
      <c r="C271" s="3" t="s">
        <v>2742</v>
      </c>
      <c r="D271" s="3"/>
      <c r="E271" s="2">
        <v>1</v>
      </c>
    </row>
    <row r="272" spans="1:5" x14ac:dyDescent="0.3">
      <c r="A272" s="3" t="s">
        <v>677</v>
      </c>
      <c r="B272" s="14" t="s">
        <v>2741</v>
      </c>
      <c r="C272" s="3" t="s">
        <v>2740</v>
      </c>
      <c r="D272" s="3"/>
      <c r="E272" s="2">
        <v>2</v>
      </c>
    </row>
    <row r="273" spans="1:5" x14ac:dyDescent="0.3">
      <c r="A273" s="3" t="s">
        <v>677</v>
      </c>
      <c r="B273" s="14" t="s">
        <v>2739</v>
      </c>
      <c r="C273" s="3" t="s">
        <v>372</v>
      </c>
      <c r="D273" s="3"/>
      <c r="E273" s="2">
        <v>5</v>
      </c>
    </row>
    <row r="274" spans="1:5" x14ac:dyDescent="0.3">
      <c r="A274" s="3" t="s">
        <v>677</v>
      </c>
      <c r="B274" s="14" t="s">
        <v>2738</v>
      </c>
      <c r="C274" s="3" t="s">
        <v>2737</v>
      </c>
      <c r="D274" s="3"/>
      <c r="E274" s="2">
        <v>15</v>
      </c>
    </row>
    <row r="275" spans="1:5" x14ac:dyDescent="0.3">
      <c r="A275" s="3" t="s">
        <v>677</v>
      </c>
      <c r="B275" s="14" t="s">
        <v>2736</v>
      </c>
      <c r="C275" s="3" t="s">
        <v>2735</v>
      </c>
      <c r="D275" s="3"/>
      <c r="E275" s="2">
        <v>6</v>
      </c>
    </row>
    <row r="276" spans="1:5" x14ac:dyDescent="0.3">
      <c r="A276" s="3" t="s">
        <v>677</v>
      </c>
      <c r="B276" s="14" t="s">
        <v>2734</v>
      </c>
      <c r="C276" s="3" t="s">
        <v>2733</v>
      </c>
      <c r="D276" s="3"/>
      <c r="E276" s="2">
        <v>1</v>
      </c>
    </row>
    <row r="277" spans="1:5" x14ac:dyDescent="0.3">
      <c r="A277" s="3" t="s">
        <v>674</v>
      </c>
      <c r="B277" s="14" t="s">
        <v>2732</v>
      </c>
      <c r="C277" s="3" t="s">
        <v>2731</v>
      </c>
      <c r="D277" s="3"/>
      <c r="E277" s="2">
        <v>2</v>
      </c>
    </row>
    <row r="278" spans="1:5" x14ac:dyDescent="0.3">
      <c r="A278" s="3" t="s">
        <v>674</v>
      </c>
      <c r="B278" s="14" t="s">
        <v>2730</v>
      </c>
      <c r="C278" s="3" t="s">
        <v>2729</v>
      </c>
      <c r="D278" s="3"/>
      <c r="E278" s="2">
        <v>24</v>
      </c>
    </row>
    <row r="279" spans="1:5" x14ac:dyDescent="0.3">
      <c r="A279" s="3" t="s">
        <v>674</v>
      </c>
      <c r="B279" s="14" t="s">
        <v>2728</v>
      </c>
      <c r="C279" s="3" t="s">
        <v>252</v>
      </c>
      <c r="D279" s="3"/>
      <c r="E279" s="2">
        <v>4</v>
      </c>
    </row>
    <row r="280" spans="1:5" x14ac:dyDescent="0.3">
      <c r="A280" s="3" t="s">
        <v>674</v>
      </c>
      <c r="B280" s="14" t="s">
        <v>2727</v>
      </c>
      <c r="C280" s="3" t="s">
        <v>2726</v>
      </c>
      <c r="D280" s="3"/>
      <c r="E280" s="2">
        <v>2</v>
      </c>
    </row>
    <row r="281" spans="1:5" x14ac:dyDescent="0.3">
      <c r="A281" s="3" t="s">
        <v>677</v>
      </c>
      <c r="B281" s="14" t="s">
        <v>2725</v>
      </c>
      <c r="C281" s="3" t="s">
        <v>2724</v>
      </c>
      <c r="D281" s="3"/>
      <c r="E281" s="2">
        <v>3</v>
      </c>
    </row>
    <row r="282" spans="1:5" x14ac:dyDescent="0.3">
      <c r="A282" s="3" t="s">
        <v>674</v>
      </c>
      <c r="B282" s="14" t="s">
        <v>2723</v>
      </c>
      <c r="C282" s="3" t="s">
        <v>2722</v>
      </c>
      <c r="D282" s="3"/>
      <c r="E282" s="2">
        <v>2</v>
      </c>
    </row>
    <row r="283" spans="1:5" x14ac:dyDescent="0.3">
      <c r="A283" s="3" t="s">
        <v>677</v>
      </c>
      <c r="B283" s="14" t="s">
        <v>2721</v>
      </c>
      <c r="C283" s="3" t="s">
        <v>2720</v>
      </c>
      <c r="D283" s="3"/>
      <c r="E283" s="2">
        <v>3</v>
      </c>
    </row>
    <row r="284" spans="1:5" x14ac:dyDescent="0.3">
      <c r="A284" s="3" t="s">
        <v>677</v>
      </c>
      <c r="B284" s="14">
        <v>8244</v>
      </c>
      <c r="C284" s="3" t="s">
        <v>2719</v>
      </c>
      <c r="D284" s="3"/>
      <c r="E284" s="2">
        <v>1</v>
      </c>
    </row>
    <row r="285" spans="1:5" x14ac:dyDescent="0.3">
      <c r="A285" s="3" t="s">
        <v>674</v>
      </c>
      <c r="B285" s="14" t="s">
        <v>2718</v>
      </c>
      <c r="C285" s="3" t="s">
        <v>2717</v>
      </c>
      <c r="D285" s="3"/>
      <c r="E285" s="2">
        <v>5</v>
      </c>
    </row>
    <row r="286" spans="1:5" x14ac:dyDescent="0.3">
      <c r="A286" s="3" t="s">
        <v>674</v>
      </c>
      <c r="B286" s="14" t="s">
        <v>2716</v>
      </c>
      <c r="C286" s="3" t="s">
        <v>2715</v>
      </c>
      <c r="D286" s="3"/>
      <c r="E286" s="2">
        <v>2</v>
      </c>
    </row>
    <row r="287" spans="1:5" x14ac:dyDescent="0.3">
      <c r="A287" s="3" t="s">
        <v>677</v>
      </c>
      <c r="B287" s="14" t="s">
        <v>2714</v>
      </c>
      <c r="C287" s="3" t="s">
        <v>2713</v>
      </c>
      <c r="D287" s="3"/>
      <c r="E287" s="2">
        <v>1</v>
      </c>
    </row>
    <row r="288" spans="1:5" x14ac:dyDescent="0.3">
      <c r="A288" s="3" t="s">
        <v>677</v>
      </c>
      <c r="B288" s="14" t="s">
        <v>2712</v>
      </c>
      <c r="C288" s="3" t="s">
        <v>519</v>
      </c>
      <c r="D288" s="3"/>
      <c r="E288" s="2">
        <v>1</v>
      </c>
    </row>
    <row r="289" spans="1:5" x14ac:dyDescent="0.3">
      <c r="A289" s="3" t="s">
        <v>677</v>
      </c>
      <c r="B289" s="14" t="s">
        <v>2711</v>
      </c>
      <c r="C289" s="3" t="s">
        <v>2710</v>
      </c>
      <c r="D289" s="3"/>
      <c r="E289" s="2">
        <v>1</v>
      </c>
    </row>
    <row r="290" spans="1:5" x14ac:dyDescent="0.3">
      <c r="A290" s="3" t="s">
        <v>677</v>
      </c>
      <c r="B290" s="14">
        <v>5477</v>
      </c>
      <c r="C290" s="3" t="s">
        <v>2709</v>
      </c>
      <c r="D290" s="3"/>
      <c r="E290" s="2">
        <v>11</v>
      </c>
    </row>
    <row r="291" spans="1:5" x14ac:dyDescent="0.3">
      <c r="A291" s="3" t="s">
        <v>677</v>
      </c>
      <c r="B291" s="14" t="s">
        <v>2708</v>
      </c>
      <c r="C291" s="3" t="s">
        <v>2707</v>
      </c>
      <c r="D291" s="3"/>
      <c r="E291" s="2">
        <v>2</v>
      </c>
    </row>
    <row r="292" spans="1:5" x14ac:dyDescent="0.3">
      <c r="A292" s="3" t="s">
        <v>674</v>
      </c>
      <c r="B292" s="14" t="s">
        <v>2706</v>
      </c>
      <c r="C292" s="3" t="s">
        <v>2705</v>
      </c>
      <c r="D292" s="3"/>
      <c r="E292" s="2">
        <v>1</v>
      </c>
    </row>
    <row r="293" spans="1:5" x14ac:dyDescent="0.3">
      <c r="A293" s="3" t="s">
        <v>677</v>
      </c>
      <c r="B293" s="14" t="s">
        <v>2704</v>
      </c>
      <c r="C293" s="3" t="s">
        <v>2411</v>
      </c>
      <c r="D293" s="3"/>
      <c r="E293" s="2">
        <v>5</v>
      </c>
    </row>
    <row r="294" spans="1:5" x14ac:dyDescent="0.3">
      <c r="A294" s="3" t="s">
        <v>674</v>
      </c>
      <c r="B294" s="14" t="s">
        <v>2703</v>
      </c>
      <c r="C294" s="3" t="s">
        <v>2702</v>
      </c>
      <c r="D294" s="3"/>
      <c r="E294" s="2">
        <v>20</v>
      </c>
    </row>
    <row r="295" spans="1:5" x14ac:dyDescent="0.3">
      <c r="A295" s="3" t="s">
        <v>677</v>
      </c>
      <c r="B295" s="14" t="s">
        <v>2701</v>
      </c>
      <c r="C295" s="3" t="s">
        <v>372</v>
      </c>
      <c r="D295" s="3"/>
      <c r="E295" s="2">
        <v>25</v>
      </c>
    </row>
    <row r="296" spans="1:5" x14ac:dyDescent="0.3">
      <c r="A296" s="3" t="s">
        <v>677</v>
      </c>
      <c r="B296" s="14" t="s">
        <v>2700</v>
      </c>
      <c r="C296" s="3" t="s">
        <v>2699</v>
      </c>
      <c r="D296" s="3"/>
      <c r="E296" s="2">
        <v>18</v>
      </c>
    </row>
    <row r="297" spans="1:5" x14ac:dyDescent="0.3">
      <c r="A297" s="3" t="s">
        <v>677</v>
      </c>
      <c r="B297" s="14" t="s">
        <v>2698</v>
      </c>
      <c r="C297" s="3" t="s">
        <v>156</v>
      </c>
      <c r="D297" s="3"/>
      <c r="E297" s="2">
        <v>4</v>
      </c>
    </row>
    <row r="298" spans="1:5" x14ac:dyDescent="0.3">
      <c r="A298" s="3" t="s">
        <v>677</v>
      </c>
      <c r="B298" s="14" t="s">
        <v>2697</v>
      </c>
      <c r="C298" s="3" t="s">
        <v>2696</v>
      </c>
      <c r="D298" s="3"/>
      <c r="E298" s="2">
        <v>1</v>
      </c>
    </row>
    <row r="299" spans="1:5" x14ac:dyDescent="0.3">
      <c r="A299" s="3" t="s">
        <v>677</v>
      </c>
      <c r="B299" s="14" t="s">
        <v>2695</v>
      </c>
      <c r="C299" s="3" t="s">
        <v>2694</v>
      </c>
      <c r="D299" s="3"/>
      <c r="E299" s="2">
        <v>4</v>
      </c>
    </row>
    <row r="300" spans="1:5" x14ac:dyDescent="0.3">
      <c r="A300" s="3" t="s">
        <v>674</v>
      </c>
      <c r="B300" s="14" t="s">
        <v>2693</v>
      </c>
      <c r="C300" s="3" t="s">
        <v>2692</v>
      </c>
      <c r="D300" s="3"/>
      <c r="E300" s="2">
        <v>2</v>
      </c>
    </row>
    <row r="301" spans="1:5" x14ac:dyDescent="0.3">
      <c r="A301" s="3" t="s">
        <v>677</v>
      </c>
      <c r="B301" s="14" t="s">
        <v>2691</v>
      </c>
      <c r="C301" s="3" t="s">
        <v>2690</v>
      </c>
      <c r="D301" s="3"/>
      <c r="E301" s="2">
        <v>1</v>
      </c>
    </row>
    <row r="302" spans="1:5" x14ac:dyDescent="0.3">
      <c r="A302" s="3" t="s">
        <v>677</v>
      </c>
      <c r="B302" s="14" t="s">
        <v>2689</v>
      </c>
      <c r="C302" s="3" t="s">
        <v>2688</v>
      </c>
      <c r="D302" s="3"/>
      <c r="E302" s="2">
        <v>5</v>
      </c>
    </row>
    <row r="303" spans="1:5" x14ac:dyDescent="0.3">
      <c r="A303" s="3" t="s">
        <v>677</v>
      </c>
      <c r="B303" s="14" t="s">
        <v>2687</v>
      </c>
      <c r="C303" s="3" t="s">
        <v>1986</v>
      </c>
      <c r="D303" s="3"/>
      <c r="E303" s="2">
        <v>7</v>
      </c>
    </row>
    <row r="304" spans="1:5" x14ac:dyDescent="0.3">
      <c r="A304" s="3" t="s">
        <v>677</v>
      </c>
      <c r="B304" s="14" t="s">
        <v>2686</v>
      </c>
      <c r="C304" s="3" t="s">
        <v>2685</v>
      </c>
      <c r="D304" s="3"/>
      <c r="E304" s="2">
        <v>2</v>
      </c>
    </row>
    <row r="305" spans="1:5" x14ac:dyDescent="0.3">
      <c r="A305" s="3" t="s">
        <v>674</v>
      </c>
      <c r="B305" s="14" t="s">
        <v>2684</v>
      </c>
      <c r="C305" s="3" t="s">
        <v>2683</v>
      </c>
      <c r="D305" s="3"/>
      <c r="E305" s="2">
        <v>17</v>
      </c>
    </row>
    <row r="306" spans="1:5" x14ac:dyDescent="0.3">
      <c r="A306" s="3" t="s">
        <v>674</v>
      </c>
      <c r="B306" s="14" t="s">
        <v>2682</v>
      </c>
      <c r="C306" s="3" t="s">
        <v>2681</v>
      </c>
      <c r="D306" s="3"/>
      <c r="E306" s="2">
        <v>2</v>
      </c>
    </row>
    <row r="307" spans="1:5" x14ac:dyDescent="0.3">
      <c r="A307" s="3" t="s">
        <v>677</v>
      </c>
      <c r="B307" s="14" t="s">
        <v>2680</v>
      </c>
      <c r="C307" s="3" t="s">
        <v>2679</v>
      </c>
      <c r="D307" s="3"/>
      <c r="E307" s="2">
        <v>1</v>
      </c>
    </row>
    <row r="308" spans="1:5" x14ac:dyDescent="0.3">
      <c r="A308" s="3" t="s">
        <v>677</v>
      </c>
      <c r="B308" s="14" t="s">
        <v>2678</v>
      </c>
      <c r="C308" s="3" t="s">
        <v>2677</v>
      </c>
      <c r="D308" s="3"/>
      <c r="E308" s="2">
        <v>42</v>
      </c>
    </row>
    <row r="309" spans="1:5" x14ac:dyDescent="0.3">
      <c r="A309" s="3" t="s">
        <v>677</v>
      </c>
      <c r="B309" s="14" t="s">
        <v>2676</v>
      </c>
      <c r="C309" s="3" t="s">
        <v>2675</v>
      </c>
      <c r="D309" s="3"/>
      <c r="E309" s="2">
        <v>2</v>
      </c>
    </row>
    <row r="310" spans="1:5" x14ac:dyDescent="0.3">
      <c r="A310" s="3" t="s">
        <v>677</v>
      </c>
      <c r="B310" s="14" t="s">
        <v>2674</v>
      </c>
      <c r="C310" s="3" t="s">
        <v>2673</v>
      </c>
      <c r="D310" s="3"/>
      <c r="E310" s="2">
        <v>1</v>
      </c>
    </row>
    <row r="311" spans="1:5" x14ac:dyDescent="0.3">
      <c r="A311" s="3" t="s">
        <v>674</v>
      </c>
      <c r="B311" s="14" t="s">
        <v>2672</v>
      </c>
      <c r="C311" s="3" t="s">
        <v>2671</v>
      </c>
      <c r="D311" s="3"/>
      <c r="E311" s="2">
        <v>27</v>
      </c>
    </row>
    <row r="312" spans="1:5" x14ac:dyDescent="0.3">
      <c r="A312" s="3" t="s">
        <v>677</v>
      </c>
      <c r="B312" s="14" t="s">
        <v>2670</v>
      </c>
      <c r="C312" s="3" t="s">
        <v>2669</v>
      </c>
      <c r="D312" s="3"/>
      <c r="E312" s="2">
        <v>2</v>
      </c>
    </row>
    <row r="313" spans="1:5" x14ac:dyDescent="0.3">
      <c r="A313" s="3" t="s">
        <v>674</v>
      </c>
      <c r="B313" s="14" t="s">
        <v>2668</v>
      </c>
      <c r="C313" s="3" t="s">
        <v>132</v>
      </c>
      <c r="D313" s="3"/>
      <c r="E313" s="2">
        <v>20</v>
      </c>
    </row>
    <row r="314" spans="1:5" x14ac:dyDescent="0.3">
      <c r="A314" s="3" t="s">
        <v>677</v>
      </c>
      <c r="B314" s="14" t="s">
        <v>2667</v>
      </c>
      <c r="C314" s="3" t="s">
        <v>2666</v>
      </c>
      <c r="D314" s="3"/>
      <c r="E314" s="2">
        <v>19</v>
      </c>
    </row>
    <row r="315" spans="1:5" x14ac:dyDescent="0.3">
      <c r="A315" s="3" t="s">
        <v>677</v>
      </c>
      <c r="B315" s="14" t="s">
        <v>2665</v>
      </c>
      <c r="C315" s="3" t="s">
        <v>2664</v>
      </c>
      <c r="D315" s="3"/>
      <c r="E315" s="2">
        <v>4</v>
      </c>
    </row>
    <row r="316" spans="1:5" x14ac:dyDescent="0.3">
      <c r="A316" s="3" t="s">
        <v>677</v>
      </c>
      <c r="B316" s="14" t="s">
        <v>2663</v>
      </c>
      <c r="C316" s="3" t="s">
        <v>2662</v>
      </c>
      <c r="D316" s="3"/>
      <c r="E316" s="2">
        <v>7</v>
      </c>
    </row>
    <row r="317" spans="1:5" x14ac:dyDescent="0.3">
      <c r="A317" s="3" t="s">
        <v>674</v>
      </c>
      <c r="B317" s="14" t="s">
        <v>2661</v>
      </c>
      <c r="C317" s="3" t="s">
        <v>2660</v>
      </c>
      <c r="D317" s="3"/>
      <c r="E317" s="2">
        <v>4</v>
      </c>
    </row>
    <row r="318" spans="1:5" x14ac:dyDescent="0.3">
      <c r="A318" s="3" t="s">
        <v>677</v>
      </c>
      <c r="B318" s="14" t="s">
        <v>2659</v>
      </c>
      <c r="C318" s="3" t="s">
        <v>2658</v>
      </c>
      <c r="D318" s="3"/>
      <c r="E318" s="2">
        <v>1</v>
      </c>
    </row>
    <row r="319" spans="1:5" x14ac:dyDescent="0.3">
      <c r="A319" s="3" t="s">
        <v>677</v>
      </c>
      <c r="B319" s="14" t="s">
        <v>2657</v>
      </c>
      <c r="C319" s="3" t="s">
        <v>2321</v>
      </c>
      <c r="D319" s="3"/>
      <c r="E319" s="2">
        <v>13</v>
      </c>
    </row>
    <row r="320" spans="1:5" x14ac:dyDescent="0.3">
      <c r="A320" s="3" t="s">
        <v>677</v>
      </c>
      <c r="B320" s="14" t="s">
        <v>2656</v>
      </c>
      <c r="C320" s="3" t="s">
        <v>2655</v>
      </c>
      <c r="D320" s="3"/>
      <c r="E320" s="2">
        <v>2</v>
      </c>
    </row>
    <row r="321" spans="1:5" x14ac:dyDescent="0.3">
      <c r="A321" s="3" t="s">
        <v>677</v>
      </c>
      <c r="B321" s="14" t="s">
        <v>2654</v>
      </c>
      <c r="C321" s="3" t="s">
        <v>2653</v>
      </c>
      <c r="D321" s="3"/>
      <c r="E321" s="2">
        <v>1</v>
      </c>
    </row>
    <row r="322" spans="1:5" x14ac:dyDescent="0.3">
      <c r="A322" s="3" t="s">
        <v>677</v>
      </c>
      <c r="B322" s="14" t="s">
        <v>2652</v>
      </c>
      <c r="C322" s="3" t="s">
        <v>2651</v>
      </c>
      <c r="D322" s="3"/>
      <c r="E322" s="2">
        <v>1</v>
      </c>
    </row>
    <row r="323" spans="1:5" x14ac:dyDescent="0.3">
      <c r="A323" s="3" t="s">
        <v>677</v>
      </c>
      <c r="B323" s="14" t="s">
        <v>2650</v>
      </c>
      <c r="C323" s="3" t="s">
        <v>2649</v>
      </c>
      <c r="D323" s="3"/>
      <c r="E323" s="2">
        <v>3</v>
      </c>
    </row>
    <row r="324" spans="1:5" x14ac:dyDescent="0.3">
      <c r="A324" s="3" t="s">
        <v>677</v>
      </c>
      <c r="B324" s="14" t="s">
        <v>2648</v>
      </c>
      <c r="C324" s="3" t="s">
        <v>2647</v>
      </c>
      <c r="D324" s="3"/>
      <c r="E324" s="2">
        <v>19</v>
      </c>
    </row>
    <row r="325" spans="1:5" x14ac:dyDescent="0.3">
      <c r="A325" s="3" t="s">
        <v>674</v>
      </c>
      <c r="B325" s="14" t="s">
        <v>2646</v>
      </c>
      <c r="C325" s="3" t="s">
        <v>2645</v>
      </c>
      <c r="D325" s="3"/>
      <c r="E325" s="2">
        <v>3</v>
      </c>
    </row>
    <row r="326" spans="1:5" x14ac:dyDescent="0.3">
      <c r="A326" s="3" t="s">
        <v>677</v>
      </c>
      <c r="B326" s="14">
        <v>4163529603</v>
      </c>
      <c r="C326" s="3" t="s">
        <v>2644</v>
      </c>
      <c r="D326" s="3"/>
      <c r="E326" s="2">
        <v>5</v>
      </c>
    </row>
    <row r="327" spans="1:5" x14ac:dyDescent="0.3">
      <c r="A327" s="3" t="s">
        <v>677</v>
      </c>
      <c r="B327" s="14" t="s">
        <v>2643</v>
      </c>
      <c r="C327" s="3" t="s">
        <v>2642</v>
      </c>
      <c r="D327" s="3"/>
      <c r="E327" s="2">
        <v>2</v>
      </c>
    </row>
    <row r="328" spans="1:5" x14ac:dyDescent="0.3">
      <c r="A328" s="3" t="s">
        <v>677</v>
      </c>
      <c r="B328" s="14" t="s">
        <v>2641</v>
      </c>
      <c r="C328" s="3" t="s">
        <v>2640</v>
      </c>
      <c r="D328" s="3"/>
      <c r="E328" s="2">
        <v>1</v>
      </c>
    </row>
    <row r="329" spans="1:5" x14ac:dyDescent="0.3">
      <c r="A329" s="3" t="s">
        <v>677</v>
      </c>
      <c r="B329" s="14" t="s">
        <v>2639</v>
      </c>
      <c r="C329" s="3" t="s">
        <v>376</v>
      </c>
      <c r="D329" s="3"/>
      <c r="E329" s="2">
        <v>2</v>
      </c>
    </row>
    <row r="330" spans="1:5" x14ac:dyDescent="0.3">
      <c r="A330" s="3" t="s">
        <v>677</v>
      </c>
      <c r="B330" s="14" t="s">
        <v>2638</v>
      </c>
      <c r="C330" s="3" t="s">
        <v>2637</v>
      </c>
      <c r="D330" s="3"/>
      <c r="E330" s="2">
        <v>5</v>
      </c>
    </row>
    <row r="331" spans="1:5" x14ac:dyDescent="0.3">
      <c r="A331" s="3" t="s">
        <v>677</v>
      </c>
      <c r="B331" s="14" t="s">
        <v>2636</v>
      </c>
      <c r="C331" s="3" t="s">
        <v>2635</v>
      </c>
      <c r="D331" s="3"/>
      <c r="E331" s="2">
        <v>10</v>
      </c>
    </row>
    <row r="332" spans="1:5" x14ac:dyDescent="0.3">
      <c r="A332" s="3" t="s">
        <v>677</v>
      </c>
      <c r="B332" s="14" t="s">
        <v>2634</v>
      </c>
      <c r="C332" s="3" t="s">
        <v>2633</v>
      </c>
      <c r="D332" s="3"/>
      <c r="E332" s="2">
        <v>9</v>
      </c>
    </row>
    <row r="333" spans="1:5" x14ac:dyDescent="0.3">
      <c r="A333" s="3" t="s">
        <v>677</v>
      </c>
      <c r="B333" s="14" t="s">
        <v>2632</v>
      </c>
      <c r="C333" s="3" t="s">
        <v>2631</v>
      </c>
      <c r="D333" s="3"/>
      <c r="E333" s="2">
        <v>5</v>
      </c>
    </row>
    <row r="334" spans="1:5" x14ac:dyDescent="0.3">
      <c r="A334" s="3" t="s">
        <v>674</v>
      </c>
      <c r="B334" s="15" t="s">
        <v>2630</v>
      </c>
      <c r="C334" s="3" t="s">
        <v>2629</v>
      </c>
      <c r="D334" s="3"/>
      <c r="E334" s="2">
        <v>13</v>
      </c>
    </row>
    <row r="335" spans="1:5" x14ac:dyDescent="0.3">
      <c r="A335" s="3" t="s">
        <v>677</v>
      </c>
      <c r="B335" s="14" t="s">
        <v>2628</v>
      </c>
      <c r="C335" s="3" t="s">
        <v>2209</v>
      </c>
      <c r="D335" s="3"/>
      <c r="E335" s="2">
        <v>1</v>
      </c>
    </row>
    <row r="336" spans="1:5" x14ac:dyDescent="0.3">
      <c r="A336" s="3" t="s">
        <v>677</v>
      </c>
      <c r="B336" s="14" t="s">
        <v>2627</v>
      </c>
      <c r="C336" s="3" t="s">
        <v>2626</v>
      </c>
      <c r="D336" s="3"/>
      <c r="E336" s="2">
        <v>18</v>
      </c>
    </row>
    <row r="337" spans="1:5" x14ac:dyDescent="0.3">
      <c r="A337" s="3" t="s">
        <v>677</v>
      </c>
      <c r="B337" s="14">
        <v>14340</v>
      </c>
      <c r="C337" s="3" t="s">
        <v>2625</v>
      </c>
      <c r="D337" s="3"/>
      <c r="E337" s="2">
        <v>1</v>
      </c>
    </row>
    <row r="338" spans="1:5" x14ac:dyDescent="0.3">
      <c r="A338" s="3" t="s">
        <v>677</v>
      </c>
      <c r="B338" s="14" t="s">
        <v>2624</v>
      </c>
      <c r="C338" s="3" t="s">
        <v>2623</v>
      </c>
      <c r="D338" s="3"/>
      <c r="E338" s="2">
        <v>4</v>
      </c>
    </row>
    <row r="339" spans="1:5" x14ac:dyDescent="0.3">
      <c r="A339" s="3" t="s">
        <v>677</v>
      </c>
      <c r="B339" s="14" t="s">
        <v>2622</v>
      </c>
      <c r="C339" s="3" t="s">
        <v>2621</v>
      </c>
      <c r="D339" s="3"/>
      <c r="E339" s="2">
        <v>18</v>
      </c>
    </row>
    <row r="340" spans="1:5" x14ac:dyDescent="0.3">
      <c r="A340" s="3" t="s">
        <v>677</v>
      </c>
      <c r="B340" s="14" t="s">
        <v>2620</v>
      </c>
      <c r="C340" s="3" t="s">
        <v>2619</v>
      </c>
      <c r="D340" s="3"/>
      <c r="E340" s="2">
        <v>4</v>
      </c>
    </row>
    <row r="341" spans="1:5" x14ac:dyDescent="0.3">
      <c r="A341" s="3" t="s">
        <v>677</v>
      </c>
      <c r="B341" s="14" t="s">
        <v>2618</v>
      </c>
      <c r="C341" s="3" t="s">
        <v>2617</v>
      </c>
      <c r="D341" s="3"/>
      <c r="E341" s="2">
        <v>24</v>
      </c>
    </row>
    <row r="342" spans="1:5" x14ac:dyDescent="0.3">
      <c r="A342" s="3" t="s">
        <v>677</v>
      </c>
      <c r="B342" s="14" t="s">
        <v>2616</v>
      </c>
      <c r="C342" s="3" t="s">
        <v>132</v>
      </c>
      <c r="D342" s="3"/>
      <c r="E342" s="2">
        <v>7</v>
      </c>
    </row>
    <row r="343" spans="1:5" x14ac:dyDescent="0.3">
      <c r="A343" s="3" t="s">
        <v>677</v>
      </c>
      <c r="B343" s="14" t="s">
        <v>2615</v>
      </c>
      <c r="C343" s="3" t="s">
        <v>2614</v>
      </c>
      <c r="D343" s="3"/>
      <c r="E343" s="2">
        <v>3</v>
      </c>
    </row>
    <row r="344" spans="1:5" x14ac:dyDescent="0.3">
      <c r="A344" s="3" t="s">
        <v>677</v>
      </c>
      <c r="B344" s="14" t="s">
        <v>2613</v>
      </c>
      <c r="C344" s="3" t="s">
        <v>2612</v>
      </c>
      <c r="D344" s="3"/>
      <c r="E344" s="2">
        <v>7</v>
      </c>
    </row>
    <row r="345" spans="1:5" x14ac:dyDescent="0.3">
      <c r="A345" s="3" t="s">
        <v>677</v>
      </c>
      <c r="B345" s="14" t="s">
        <v>2611</v>
      </c>
      <c r="C345" s="3" t="s">
        <v>2610</v>
      </c>
      <c r="D345" s="3"/>
      <c r="E345" s="2">
        <v>1</v>
      </c>
    </row>
    <row r="346" spans="1:5" x14ac:dyDescent="0.3">
      <c r="A346" s="3" t="s">
        <v>677</v>
      </c>
      <c r="B346" s="14" t="s">
        <v>2609</v>
      </c>
      <c r="C346" s="3" t="s">
        <v>2608</v>
      </c>
      <c r="D346" s="3"/>
      <c r="E346" s="2">
        <v>7</v>
      </c>
    </row>
    <row r="347" spans="1:5" x14ac:dyDescent="0.3">
      <c r="A347" s="3" t="s">
        <v>674</v>
      </c>
      <c r="B347" s="15" t="s">
        <v>2607</v>
      </c>
      <c r="C347" s="3" t="s">
        <v>2606</v>
      </c>
      <c r="D347" s="3"/>
      <c r="E347" s="2">
        <v>12</v>
      </c>
    </row>
    <row r="348" spans="1:5" x14ac:dyDescent="0.3">
      <c r="A348" s="3" t="s">
        <v>677</v>
      </c>
      <c r="B348" s="14" t="s">
        <v>2605</v>
      </c>
      <c r="C348" s="3" t="s">
        <v>2604</v>
      </c>
      <c r="D348" s="3"/>
      <c r="E348" s="2">
        <v>12</v>
      </c>
    </row>
    <row r="349" spans="1:5" x14ac:dyDescent="0.3">
      <c r="A349" s="3" t="s">
        <v>677</v>
      </c>
      <c r="B349" s="14" t="s">
        <v>2603</v>
      </c>
      <c r="C349" s="3" t="s">
        <v>2602</v>
      </c>
      <c r="D349" s="3"/>
      <c r="E349" s="2">
        <v>5</v>
      </c>
    </row>
    <row r="350" spans="1:5" x14ac:dyDescent="0.3">
      <c r="A350" s="3" t="s">
        <v>677</v>
      </c>
      <c r="B350" s="14" t="s">
        <v>2601</v>
      </c>
      <c r="C350" s="3" t="s">
        <v>2600</v>
      </c>
      <c r="D350" s="3"/>
      <c r="E350" s="2">
        <v>5</v>
      </c>
    </row>
    <row r="351" spans="1:5" x14ac:dyDescent="0.3">
      <c r="A351" s="3" t="s">
        <v>674</v>
      </c>
      <c r="B351" s="14" t="s">
        <v>2599</v>
      </c>
      <c r="C351" s="3" t="s">
        <v>1591</v>
      </c>
      <c r="D351" s="3"/>
      <c r="E351" s="2">
        <v>3</v>
      </c>
    </row>
    <row r="352" spans="1:5" x14ac:dyDescent="0.3">
      <c r="A352" s="3" t="s">
        <v>674</v>
      </c>
      <c r="B352" s="14" t="s">
        <v>2598</v>
      </c>
      <c r="C352" s="3" t="s">
        <v>2597</v>
      </c>
      <c r="D352" s="3"/>
      <c r="E352" s="2">
        <v>25</v>
      </c>
    </row>
    <row r="353" spans="1:5" x14ac:dyDescent="0.3">
      <c r="A353" s="3" t="s">
        <v>677</v>
      </c>
      <c r="B353" s="14" t="s">
        <v>2596</v>
      </c>
      <c r="C353" s="3" t="s">
        <v>2595</v>
      </c>
      <c r="D353" s="3"/>
      <c r="E353" s="2">
        <v>21</v>
      </c>
    </row>
    <row r="354" spans="1:5" x14ac:dyDescent="0.3">
      <c r="A354" s="3" t="s">
        <v>677</v>
      </c>
      <c r="B354" s="14" t="s">
        <v>2594</v>
      </c>
      <c r="C354" s="3" t="s">
        <v>2593</v>
      </c>
      <c r="D354" s="3"/>
      <c r="E354" s="2">
        <v>14</v>
      </c>
    </row>
    <row r="355" spans="1:5" x14ac:dyDescent="0.3">
      <c r="A355" s="3" t="s">
        <v>677</v>
      </c>
      <c r="B355" s="14" t="s">
        <v>2592</v>
      </c>
      <c r="C355" s="3" t="s">
        <v>2591</v>
      </c>
      <c r="D355" s="3"/>
      <c r="E355" s="2">
        <v>1</v>
      </c>
    </row>
    <row r="356" spans="1:5" x14ac:dyDescent="0.3">
      <c r="A356" s="3" t="s">
        <v>677</v>
      </c>
      <c r="B356" s="14" t="s">
        <v>2590</v>
      </c>
      <c r="C356" s="3" t="s">
        <v>1490</v>
      </c>
      <c r="D356" s="3"/>
      <c r="E356" s="2">
        <v>2</v>
      </c>
    </row>
    <row r="357" spans="1:5" x14ac:dyDescent="0.3">
      <c r="A357" s="3" t="s">
        <v>677</v>
      </c>
      <c r="B357" s="14" t="s">
        <v>2589</v>
      </c>
      <c r="C357" s="3" t="s">
        <v>2588</v>
      </c>
      <c r="D357" s="3"/>
      <c r="E357" s="2">
        <v>3</v>
      </c>
    </row>
    <row r="358" spans="1:5" x14ac:dyDescent="0.3">
      <c r="A358" s="3" t="s">
        <v>674</v>
      </c>
      <c r="B358" s="14" t="s">
        <v>2587</v>
      </c>
      <c r="C358" s="3" t="s">
        <v>2586</v>
      </c>
      <c r="D358" s="3"/>
      <c r="E358" s="2">
        <v>12</v>
      </c>
    </row>
    <row r="359" spans="1:5" x14ac:dyDescent="0.3">
      <c r="A359" s="3" t="s">
        <v>677</v>
      </c>
      <c r="B359" s="14" t="s">
        <v>2585</v>
      </c>
      <c r="C359" s="3" t="s">
        <v>2584</v>
      </c>
      <c r="D359" s="3"/>
      <c r="E359" s="2">
        <f>2-1</f>
        <v>1</v>
      </c>
    </row>
    <row r="360" spans="1:5" x14ac:dyDescent="0.3">
      <c r="A360" s="3" t="s">
        <v>677</v>
      </c>
      <c r="B360" s="14" t="s">
        <v>2583</v>
      </c>
      <c r="C360" s="3" t="s">
        <v>2582</v>
      </c>
      <c r="D360" s="3"/>
      <c r="E360" s="2">
        <v>2</v>
      </c>
    </row>
    <row r="361" spans="1:5" x14ac:dyDescent="0.3">
      <c r="A361" s="3" t="s">
        <v>677</v>
      </c>
      <c r="B361" s="14" t="s">
        <v>2581</v>
      </c>
      <c r="C361" s="3" t="s">
        <v>2580</v>
      </c>
      <c r="D361" s="3"/>
      <c r="E361" s="2">
        <v>3</v>
      </c>
    </row>
    <row r="362" spans="1:5" x14ac:dyDescent="0.3">
      <c r="A362" s="3" t="s">
        <v>677</v>
      </c>
      <c r="B362" s="14" t="s">
        <v>2579</v>
      </c>
      <c r="C362" s="3" t="s">
        <v>2578</v>
      </c>
      <c r="D362" s="3"/>
      <c r="E362" s="2">
        <v>22</v>
      </c>
    </row>
    <row r="363" spans="1:5" x14ac:dyDescent="0.3">
      <c r="A363" s="3" t="s">
        <v>674</v>
      </c>
      <c r="B363" s="14" t="s">
        <v>2577</v>
      </c>
      <c r="C363" s="3" t="s">
        <v>2576</v>
      </c>
      <c r="D363" s="3"/>
      <c r="E363" s="2">
        <v>2</v>
      </c>
    </row>
    <row r="364" spans="1:5" x14ac:dyDescent="0.3">
      <c r="A364" s="3" t="s">
        <v>674</v>
      </c>
      <c r="B364" s="14" t="s">
        <v>2575</v>
      </c>
      <c r="C364" s="3" t="s">
        <v>2574</v>
      </c>
      <c r="D364" s="3"/>
      <c r="E364" s="2">
        <v>2</v>
      </c>
    </row>
    <row r="365" spans="1:5" x14ac:dyDescent="0.3">
      <c r="A365" s="3" t="s">
        <v>677</v>
      </c>
      <c r="B365" s="14" t="s">
        <v>2573</v>
      </c>
      <c r="C365" s="3" t="s">
        <v>2572</v>
      </c>
      <c r="D365" s="3"/>
      <c r="E365" s="2">
        <v>2</v>
      </c>
    </row>
    <row r="366" spans="1:5" x14ac:dyDescent="0.3">
      <c r="A366" s="3" t="s">
        <v>674</v>
      </c>
      <c r="B366" s="14" t="s">
        <v>2571</v>
      </c>
      <c r="C366" s="3" t="s">
        <v>2570</v>
      </c>
      <c r="D366" s="3"/>
      <c r="E366" s="2">
        <f>2-1</f>
        <v>1</v>
      </c>
    </row>
    <row r="367" spans="1:5" x14ac:dyDescent="0.3">
      <c r="A367" s="3" t="s">
        <v>677</v>
      </c>
      <c r="B367" s="14" t="s">
        <v>2569</v>
      </c>
      <c r="C367" s="3" t="s">
        <v>2568</v>
      </c>
      <c r="D367" s="3"/>
      <c r="E367" s="2">
        <v>5</v>
      </c>
    </row>
    <row r="368" spans="1:5" x14ac:dyDescent="0.3">
      <c r="A368" s="3" t="s">
        <v>677</v>
      </c>
      <c r="B368" s="14" t="s">
        <v>2567</v>
      </c>
      <c r="C368" s="3" t="s">
        <v>2566</v>
      </c>
      <c r="D368" s="3"/>
      <c r="E368" s="2">
        <v>2</v>
      </c>
    </row>
    <row r="369" spans="1:5" x14ac:dyDescent="0.3">
      <c r="A369" s="3" t="s">
        <v>677</v>
      </c>
      <c r="B369" s="14" t="s">
        <v>2565</v>
      </c>
      <c r="C369" s="3" t="s">
        <v>2564</v>
      </c>
      <c r="D369" s="3"/>
      <c r="E369" s="2">
        <v>2</v>
      </c>
    </row>
    <row r="370" spans="1:5" x14ac:dyDescent="0.3">
      <c r="A370" s="3" t="s">
        <v>677</v>
      </c>
      <c r="B370" s="14" t="s">
        <v>2563</v>
      </c>
      <c r="C370" s="3" t="s">
        <v>2562</v>
      </c>
      <c r="D370" s="3"/>
      <c r="E370" s="2">
        <v>8</v>
      </c>
    </row>
    <row r="371" spans="1:5" x14ac:dyDescent="0.3">
      <c r="A371" s="3" t="s">
        <v>674</v>
      </c>
      <c r="B371" s="14" t="s">
        <v>2561</v>
      </c>
      <c r="C371" s="3" t="s">
        <v>2560</v>
      </c>
      <c r="D371" s="3"/>
      <c r="E371" s="2">
        <v>18</v>
      </c>
    </row>
    <row r="372" spans="1:5" x14ac:dyDescent="0.3">
      <c r="A372" s="3" t="s">
        <v>677</v>
      </c>
      <c r="B372" s="14" t="s">
        <v>2559</v>
      </c>
      <c r="C372" s="3" t="s">
        <v>2558</v>
      </c>
      <c r="D372" s="3"/>
      <c r="E372" s="2">
        <f>20-5</f>
        <v>15</v>
      </c>
    </row>
    <row r="373" spans="1:5" x14ac:dyDescent="0.3">
      <c r="A373" s="3" t="s">
        <v>677</v>
      </c>
      <c r="B373" s="14" t="s">
        <v>2557</v>
      </c>
      <c r="C373" s="3" t="s">
        <v>2556</v>
      </c>
      <c r="D373" s="3"/>
      <c r="E373" s="2">
        <v>5</v>
      </c>
    </row>
    <row r="374" spans="1:5" x14ac:dyDescent="0.3">
      <c r="A374" s="3" t="s">
        <v>674</v>
      </c>
      <c r="B374" s="14" t="s">
        <v>2555</v>
      </c>
      <c r="C374" s="3" t="s">
        <v>2554</v>
      </c>
      <c r="D374" s="3"/>
      <c r="E374" s="2">
        <v>5</v>
      </c>
    </row>
    <row r="375" spans="1:5" x14ac:dyDescent="0.3">
      <c r="A375" s="3" t="s">
        <v>677</v>
      </c>
      <c r="B375" s="14" t="s">
        <v>2553</v>
      </c>
      <c r="C375" s="3" t="s">
        <v>2552</v>
      </c>
      <c r="D375" s="3"/>
      <c r="E375" s="2">
        <v>2</v>
      </c>
    </row>
    <row r="376" spans="1:5" x14ac:dyDescent="0.3">
      <c r="A376" s="3" t="s">
        <v>677</v>
      </c>
      <c r="B376" s="14">
        <v>12706</v>
      </c>
      <c r="C376" s="3" t="s">
        <v>2551</v>
      </c>
      <c r="D376" s="3"/>
      <c r="E376" s="2">
        <v>1</v>
      </c>
    </row>
    <row r="377" spans="1:5" x14ac:dyDescent="0.3">
      <c r="A377" s="3" t="s">
        <v>677</v>
      </c>
      <c r="B377" s="14" t="s">
        <v>2550</v>
      </c>
      <c r="C377" s="3" t="s">
        <v>2549</v>
      </c>
      <c r="D377" s="3"/>
      <c r="E377" s="2">
        <v>5</v>
      </c>
    </row>
    <row r="378" spans="1:5" x14ac:dyDescent="0.3">
      <c r="A378" s="3" t="s">
        <v>677</v>
      </c>
      <c r="B378" s="14" t="s">
        <v>2548</v>
      </c>
      <c r="C378" s="3" t="s">
        <v>2547</v>
      </c>
      <c r="D378" s="3"/>
      <c r="E378" s="2">
        <v>2</v>
      </c>
    </row>
    <row r="379" spans="1:5" x14ac:dyDescent="0.3">
      <c r="A379" s="3" t="s">
        <v>674</v>
      </c>
      <c r="B379" s="14" t="s">
        <v>2546</v>
      </c>
      <c r="C379" s="3" t="s">
        <v>2411</v>
      </c>
      <c r="D379" s="3"/>
      <c r="E379" s="2">
        <v>22</v>
      </c>
    </row>
    <row r="380" spans="1:5" x14ac:dyDescent="0.3">
      <c r="A380" s="3" t="s">
        <v>674</v>
      </c>
      <c r="B380" s="14" t="s">
        <v>2545</v>
      </c>
      <c r="C380" s="3" t="s">
        <v>2544</v>
      </c>
      <c r="D380" s="3"/>
      <c r="E380" s="2">
        <v>10</v>
      </c>
    </row>
    <row r="381" spans="1:5" x14ac:dyDescent="0.3">
      <c r="A381" s="3" t="s">
        <v>677</v>
      </c>
      <c r="B381" s="14" t="s">
        <v>2543</v>
      </c>
      <c r="C381" s="3" t="s">
        <v>2542</v>
      </c>
      <c r="D381" s="3"/>
      <c r="E381" s="2">
        <v>1</v>
      </c>
    </row>
    <row r="382" spans="1:5" x14ac:dyDescent="0.3">
      <c r="A382" s="3" t="s">
        <v>674</v>
      </c>
      <c r="B382" s="14" t="s">
        <v>2541</v>
      </c>
      <c r="C382" s="3" t="s">
        <v>2540</v>
      </c>
      <c r="D382" s="3"/>
      <c r="E382" s="2">
        <v>34</v>
      </c>
    </row>
    <row r="383" spans="1:5" x14ac:dyDescent="0.3">
      <c r="A383" s="3" t="s">
        <v>677</v>
      </c>
      <c r="B383" s="14" t="s">
        <v>2539</v>
      </c>
      <c r="C383" s="3" t="s">
        <v>2538</v>
      </c>
      <c r="D383" s="3"/>
      <c r="E383" s="2">
        <v>5</v>
      </c>
    </row>
    <row r="384" spans="1:5" x14ac:dyDescent="0.3">
      <c r="A384" s="3" t="s">
        <v>677</v>
      </c>
      <c r="B384" s="14" t="s">
        <v>2537</v>
      </c>
      <c r="C384" s="3" t="s">
        <v>2536</v>
      </c>
      <c r="D384" s="3"/>
      <c r="E384" s="2">
        <v>30</v>
      </c>
    </row>
    <row r="385" spans="1:5" x14ac:dyDescent="0.3">
      <c r="A385" s="3" t="s">
        <v>677</v>
      </c>
      <c r="B385" s="14" t="s">
        <v>2535</v>
      </c>
      <c r="C385" s="3" t="s">
        <v>2534</v>
      </c>
      <c r="D385" s="3"/>
      <c r="E385" s="2">
        <v>3</v>
      </c>
    </row>
    <row r="386" spans="1:5" x14ac:dyDescent="0.3">
      <c r="A386" s="3" t="s">
        <v>677</v>
      </c>
      <c r="B386" s="14" t="s">
        <v>2533</v>
      </c>
      <c r="C386" s="3" t="s">
        <v>2532</v>
      </c>
      <c r="D386" s="3"/>
      <c r="E386" s="2">
        <v>6</v>
      </c>
    </row>
    <row r="387" spans="1:5" x14ac:dyDescent="0.3">
      <c r="A387" s="3" t="s">
        <v>677</v>
      </c>
      <c r="B387" s="14" t="s">
        <v>2531</v>
      </c>
      <c r="C387" s="3" t="s">
        <v>2530</v>
      </c>
      <c r="D387" s="3"/>
      <c r="E387" s="2">
        <v>1</v>
      </c>
    </row>
    <row r="388" spans="1:5" x14ac:dyDescent="0.3">
      <c r="A388" s="3" t="s">
        <v>677</v>
      </c>
      <c r="B388" s="14" t="s">
        <v>2529</v>
      </c>
      <c r="C388" s="3" t="s">
        <v>2528</v>
      </c>
      <c r="D388" s="3"/>
      <c r="E388" s="2">
        <v>13</v>
      </c>
    </row>
    <row r="389" spans="1:5" x14ac:dyDescent="0.3">
      <c r="A389" s="3" t="s">
        <v>674</v>
      </c>
      <c r="B389" s="14" t="s">
        <v>2527</v>
      </c>
      <c r="C389" s="3" t="s">
        <v>2526</v>
      </c>
      <c r="D389" s="3"/>
      <c r="E389" s="2">
        <v>2</v>
      </c>
    </row>
    <row r="390" spans="1:5" x14ac:dyDescent="0.3">
      <c r="A390" s="3" t="s">
        <v>677</v>
      </c>
      <c r="B390" s="14" t="s">
        <v>2525</v>
      </c>
      <c r="C390" s="3" t="s">
        <v>260</v>
      </c>
      <c r="D390" s="3"/>
      <c r="E390" s="2">
        <v>40</v>
      </c>
    </row>
    <row r="391" spans="1:5" x14ac:dyDescent="0.3">
      <c r="A391" s="3" t="s">
        <v>677</v>
      </c>
      <c r="B391" s="14" t="s">
        <v>2524</v>
      </c>
      <c r="C391" s="3" t="s">
        <v>2523</v>
      </c>
      <c r="D391" s="3"/>
      <c r="E391" s="2">
        <v>23</v>
      </c>
    </row>
    <row r="392" spans="1:5" x14ac:dyDescent="0.3">
      <c r="A392" s="3" t="s">
        <v>677</v>
      </c>
      <c r="B392" s="14" t="s">
        <v>2522</v>
      </c>
      <c r="C392" s="3" t="s">
        <v>2521</v>
      </c>
      <c r="D392" s="3"/>
      <c r="E392" s="2">
        <v>6</v>
      </c>
    </row>
    <row r="393" spans="1:5" x14ac:dyDescent="0.3">
      <c r="A393" s="3" t="s">
        <v>677</v>
      </c>
      <c r="B393" s="14" t="s">
        <v>2520</v>
      </c>
      <c r="C393" s="3" t="s">
        <v>2519</v>
      </c>
      <c r="D393" s="3"/>
      <c r="E393" s="2">
        <v>3</v>
      </c>
    </row>
    <row r="394" spans="1:5" x14ac:dyDescent="0.3">
      <c r="A394" s="3" t="s">
        <v>674</v>
      </c>
      <c r="B394" s="14" t="s">
        <v>2518</v>
      </c>
      <c r="C394" s="3" t="s">
        <v>2517</v>
      </c>
      <c r="D394" s="3"/>
      <c r="E394" s="2">
        <v>2</v>
      </c>
    </row>
    <row r="395" spans="1:5" x14ac:dyDescent="0.3">
      <c r="A395" s="3" t="s">
        <v>677</v>
      </c>
      <c r="B395" s="14" t="s">
        <v>2516</v>
      </c>
      <c r="C395" s="3" t="s">
        <v>2515</v>
      </c>
      <c r="D395" s="3"/>
      <c r="E395" s="2">
        <v>3</v>
      </c>
    </row>
    <row r="396" spans="1:5" x14ac:dyDescent="0.3">
      <c r="A396" s="3" t="s">
        <v>677</v>
      </c>
      <c r="B396" s="14" t="s">
        <v>2514</v>
      </c>
      <c r="C396" s="3" t="s">
        <v>1283</v>
      </c>
      <c r="D396" s="3"/>
      <c r="E396" s="2">
        <v>2</v>
      </c>
    </row>
    <row r="397" spans="1:5" x14ac:dyDescent="0.3">
      <c r="A397" s="3" t="s">
        <v>677</v>
      </c>
      <c r="B397" s="14">
        <v>45114941</v>
      </c>
      <c r="C397" s="3" t="s">
        <v>2513</v>
      </c>
      <c r="D397" s="3"/>
      <c r="E397" s="2">
        <v>2</v>
      </c>
    </row>
    <row r="398" spans="1:5" x14ac:dyDescent="0.3">
      <c r="A398" s="3" t="s">
        <v>677</v>
      </c>
      <c r="B398" s="14" t="s">
        <v>2512</v>
      </c>
      <c r="C398" s="3" t="s">
        <v>2511</v>
      </c>
      <c r="D398" s="3"/>
      <c r="E398" s="2">
        <v>3</v>
      </c>
    </row>
    <row r="399" spans="1:5" x14ac:dyDescent="0.3">
      <c r="A399" s="3" t="s">
        <v>677</v>
      </c>
      <c r="B399" s="14" t="s">
        <v>2510</v>
      </c>
      <c r="C399" s="3" t="s">
        <v>2509</v>
      </c>
      <c r="D399" s="3"/>
      <c r="E399" s="2">
        <v>2</v>
      </c>
    </row>
    <row r="400" spans="1:5" x14ac:dyDescent="0.3">
      <c r="A400" s="3" t="s">
        <v>674</v>
      </c>
      <c r="B400" s="14" t="s">
        <v>2508</v>
      </c>
      <c r="C400" s="3" t="s">
        <v>2507</v>
      </c>
      <c r="D400" s="3"/>
      <c r="E400" s="2">
        <v>8</v>
      </c>
    </row>
    <row r="401" spans="1:5" x14ac:dyDescent="0.3">
      <c r="A401" s="3" t="s">
        <v>677</v>
      </c>
      <c r="B401" s="14" t="s">
        <v>2506</v>
      </c>
      <c r="C401" s="3" t="s">
        <v>2505</v>
      </c>
      <c r="D401" s="3"/>
      <c r="E401" s="2">
        <v>2</v>
      </c>
    </row>
    <row r="402" spans="1:5" x14ac:dyDescent="0.3">
      <c r="A402" s="3" t="s">
        <v>677</v>
      </c>
      <c r="B402" s="14" t="s">
        <v>2504</v>
      </c>
      <c r="C402" s="3" t="s">
        <v>2503</v>
      </c>
      <c r="D402" s="3"/>
      <c r="E402" s="2">
        <v>17</v>
      </c>
    </row>
    <row r="403" spans="1:5" x14ac:dyDescent="0.3">
      <c r="A403" s="3" t="s">
        <v>674</v>
      </c>
      <c r="B403" s="14" t="s">
        <v>2502</v>
      </c>
      <c r="C403" s="3" t="s">
        <v>2501</v>
      </c>
      <c r="D403" s="3"/>
      <c r="E403" s="2">
        <v>1</v>
      </c>
    </row>
    <row r="404" spans="1:5" x14ac:dyDescent="0.3">
      <c r="A404" s="3" t="s">
        <v>674</v>
      </c>
      <c r="B404" s="14" t="s">
        <v>2500</v>
      </c>
      <c r="C404" s="3" t="s">
        <v>2499</v>
      </c>
      <c r="D404" s="3"/>
      <c r="E404" s="2">
        <v>1</v>
      </c>
    </row>
    <row r="405" spans="1:5" x14ac:dyDescent="0.3">
      <c r="A405" s="3" t="s">
        <v>674</v>
      </c>
      <c r="B405" s="14" t="s">
        <v>2498</v>
      </c>
      <c r="C405" s="3" t="s">
        <v>258</v>
      </c>
      <c r="D405" s="3"/>
      <c r="E405" s="2">
        <v>4</v>
      </c>
    </row>
    <row r="406" spans="1:5" x14ac:dyDescent="0.3">
      <c r="A406" s="3" t="s">
        <v>677</v>
      </c>
      <c r="B406" s="14" t="s">
        <v>2497</v>
      </c>
      <c r="C406" s="3" t="s">
        <v>2496</v>
      </c>
      <c r="D406" s="3"/>
      <c r="E406" s="2">
        <v>3</v>
      </c>
    </row>
    <row r="407" spans="1:5" x14ac:dyDescent="0.3">
      <c r="A407" s="3" t="s">
        <v>674</v>
      </c>
      <c r="B407" s="14" t="s">
        <v>2495</v>
      </c>
      <c r="C407" s="3" t="s">
        <v>2494</v>
      </c>
      <c r="D407" s="3"/>
      <c r="E407" s="2">
        <v>14</v>
      </c>
    </row>
    <row r="408" spans="1:5" x14ac:dyDescent="0.3">
      <c r="A408" s="3" t="s">
        <v>677</v>
      </c>
      <c r="B408" s="14">
        <v>4582304701</v>
      </c>
      <c r="C408" s="3" t="s">
        <v>2493</v>
      </c>
      <c r="D408" s="3"/>
      <c r="E408" s="2">
        <v>12</v>
      </c>
    </row>
    <row r="409" spans="1:5" x14ac:dyDescent="0.3">
      <c r="A409" s="3" t="s">
        <v>674</v>
      </c>
      <c r="B409" s="14" t="s">
        <v>2492</v>
      </c>
      <c r="C409" s="3" t="s">
        <v>2491</v>
      </c>
      <c r="D409" s="3"/>
      <c r="E409" s="2">
        <v>1</v>
      </c>
    </row>
    <row r="410" spans="1:5" x14ac:dyDescent="0.3">
      <c r="A410" s="3" t="s">
        <v>674</v>
      </c>
      <c r="B410" s="14" t="s">
        <v>2490</v>
      </c>
      <c r="C410" s="3" t="s">
        <v>2489</v>
      </c>
      <c r="D410" s="3"/>
      <c r="E410" s="2">
        <v>2</v>
      </c>
    </row>
    <row r="411" spans="1:5" x14ac:dyDescent="0.3">
      <c r="A411" s="3" t="s">
        <v>677</v>
      </c>
      <c r="B411" s="14" t="s">
        <v>2488</v>
      </c>
      <c r="C411" s="3" t="s">
        <v>2487</v>
      </c>
      <c r="D411" s="3"/>
      <c r="E411" s="2">
        <v>1</v>
      </c>
    </row>
    <row r="412" spans="1:5" x14ac:dyDescent="0.3">
      <c r="A412" s="3" t="s">
        <v>677</v>
      </c>
      <c r="B412" s="14" t="s">
        <v>2486</v>
      </c>
      <c r="C412" s="3" t="s">
        <v>2485</v>
      </c>
      <c r="D412" s="3"/>
      <c r="E412" s="2">
        <v>2</v>
      </c>
    </row>
    <row r="413" spans="1:5" x14ac:dyDescent="0.3">
      <c r="A413" s="3" t="s">
        <v>677</v>
      </c>
      <c r="B413" s="14" t="s">
        <v>2484</v>
      </c>
      <c r="C413" s="3" t="s">
        <v>2483</v>
      </c>
      <c r="D413" s="3"/>
      <c r="E413" s="2">
        <v>1</v>
      </c>
    </row>
    <row r="414" spans="1:5" x14ac:dyDescent="0.3">
      <c r="A414" s="3" t="s">
        <v>677</v>
      </c>
      <c r="B414" s="14" t="s">
        <v>2482</v>
      </c>
      <c r="C414" s="3" t="s">
        <v>2481</v>
      </c>
      <c r="D414" s="3"/>
      <c r="E414" s="2">
        <v>1</v>
      </c>
    </row>
    <row r="415" spans="1:5" x14ac:dyDescent="0.3">
      <c r="A415" s="3" t="s">
        <v>677</v>
      </c>
      <c r="B415" s="14" t="s">
        <v>2480</v>
      </c>
      <c r="C415" s="3" t="s">
        <v>2479</v>
      </c>
      <c r="D415" s="3"/>
      <c r="E415" s="2">
        <v>5</v>
      </c>
    </row>
    <row r="416" spans="1:5" x14ac:dyDescent="0.3">
      <c r="A416" s="3" t="s">
        <v>677</v>
      </c>
      <c r="B416" s="14" t="s">
        <v>2478</v>
      </c>
      <c r="C416" s="3" t="s">
        <v>2477</v>
      </c>
      <c r="D416" s="3"/>
      <c r="E416" s="2">
        <v>5</v>
      </c>
    </row>
    <row r="417" spans="1:5" x14ac:dyDescent="0.3">
      <c r="A417" s="3" t="s">
        <v>677</v>
      </c>
      <c r="B417" s="14" t="s">
        <v>2476</v>
      </c>
      <c r="C417" s="3" t="s">
        <v>2475</v>
      </c>
      <c r="D417" s="3"/>
      <c r="E417" s="2">
        <v>8</v>
      </c>
    </row>
    <row r="418" spans="1:5" x14ac:dyDescent="0.3">
      <c r="A418" s="3" t="s">
        <v>677</v>
      </c>
      <c r="B418" s="14" t="s">
        <v>2474</v>
      </c>
      <c r="C418" s="3" t="s">
        <v>2473</v>
      </c>
      <c r="D418" s="3"/>
      <c r="E418" s="2">
        <v>1</v>
      </c>
    </row>
    <row r="419" spans="1:5" x14ac:dyDescent="0.3">
      <c r="A419" s="3" t="s">
        <v>674</v>
      </c>
      <c r="B419" s="14" t="s">
        <v>2472</v>
      </c>
      <c r="C419" s="3" t="s">
        <v>2471</v>
      </c>
      <c r="D419" s="3"/>
      <c r="E419" s="2">
        <v>3</v>
      </c>
    </row>
    <row r="420" spans="1:5" x14ac:dyDescent="0.3">
      <c r="A420" s="3" t="s">
        <v>677</v>
      </c>
      <c r="B420" s="14" t="s">
        <v>2470</v>
      </c>
      <c r="C420" s="3" t="s">
        <v>2469</v>
      </c>
      <c r="D420" s="3"/>
      <c r="E420" s="2">
        <v>3</v>
      </c>
    </row>
    <row r="421" spans="1:5" x14ac:dyDescent="0.3">
      <c r="A421" s="3" t="s">
        <v>677</v>
      </c>
      <c r="B421" s="14" t="s">
        <v>2468</v>
      </c>
      <c r="C421" s="3" t="s">
        <v>2467</v>
      </c>
      <c r="D421" s="3"/>
      <c r="E421" s="2">
        <v>1</v>
      </c>
    </row>
    <row r="422" spans="1:5" x14ac:dyDescent="0.3">
      <c r="A422" s="3" t="s">
        <v>674</v>
      </c>
      <c r="B422" s="14" t="s">
        <v>2466</v>
      </c>
      <c r="C422" s="3" t="s">
        <v>2465</v>
      </c>
      <c r="D422" s="3"/>
      <c r="E422" s="2">
        <v>2</v>
      </c>
    </row>
    <row r="423" spans="1:5" x14ac:dyDescent="0.3">
      <c r="A423" s="3" t="s">
        <v>677</v>
      </c>
      <c r="B423" s="14" t="s">
        <v>2464</v>
      </c>
      <c r="C423" s="3" t="s">
        <v>618</v>
      </c>
      <c r="D423" s="3"/>
      <c r="E423" s="2">
        <v>16</v>
      </c>
    </row>
    <row r="424" spans="1:5" x14ac:dyDescent="0.3">
      <c r="A424" s="3" t="s">
        <v>677</v>
      </c>
      <c r="B424" s="14" t="s">
        <v>2463</v>
      </c>
      <c r="C424" s="3" t="s">
        <v>2462</v>
      </c>
      <c r="D424" s="3"/>
      <c r="E424" s="2">
        <v>1</v>
      </c>
    </row>
    <row r="425" spans="1:5" x14ac:dyDescent="0.3">
      <c r="A425" s="3" t="s">
        <v>674</v>
      </c>
      <c r="B425" s="14" t="s">
        <v>2461</v>
      </c>
      <c r="C425" s="3" t="s">
        <v>2460</v>
      </c>
      <c r="D425" s="3"/>
      <c r="E425" s="2">
        <v>22</v>
      </c>
    </row>
    <row r="426" spans="1:5" x14ac:dyDescent="0.3">
      <c r="A426" s="3" t="s">
        <v>677</v>
      </c>
      <c r="B426" s="14" t="s">
        <v>2459</v>
      </c>
      <c r="C426" s="3" t="s">
        <v>2458</v>
      </c>
      <c r="D426" s="3"/>
      <c r="E426" s="2">
        <v>44</v>
      </c>
    </row>
    <row r="427" spans="1:5" x14ac:dyDescent="0.3">
      <c r="A427" s="3" t="s">
        <v>677</v>
      </c>
      <c r="B427" s="14" t="s">
        <v>2457</v>
      </c>
      <c r="C427" s="3" t="s">
        <v>2456</v>
      </c>
      <c r="D427" s="3"/>
      <c r="E427" s="2">
        <v>1</v>
      </c>
    </row>
    <row r="428" spans="1:5" x14ac:dyDescent="0.3">
      <c r="A428" s="3" t="s">
        <v>677</v>
      </c>
      <c r="B428" s="14" t="s">
        <v>2455</v>
      </c>
      <c r="C428" s="3" t="s">
        <v>2454</v>
      </c>
      <c r="D428" s="3"/>
      <c r="E428" s="2">
        <v>3</v>
      </c>
    </row>
    <row r="429" spans="1:5" x14ac:dyDescent="0.3">
      <c r="A429" s="3" t="s">
        <v>677</v>
      </c>
      <c r="B429" s="14" t="s">
        <v>2453</v>
      </c>
      <c r="C429" s="3" t="s">
        <v>2452</v>
      </c>
      <c r="D429" s="3"/>
      <c r="E429" s="2">
        <v>1</v>
      </c>
    </row>
    <row r="430" spans="1:5" x14ac:dyDescent="0.3">
      <c r="A430" s="3" t="s">
        <v>677</v>
      </c>
      <c r="B430" s="14" t="s">
        <v>2451</v>
      </c>
      <c r="C430" s="3" t="s">
        <v>2450</v>
      </c>
      <c r="D430" s="3"/>
      <c r="E430" s="2">
        <v>10</v>
      </c>
    </row>
    <row r="431" spans="1:5" x14ac:dyDescent="0.3">
      <c r="A431" s="3" t="s">
        <v>677</v>
      </c>
      <c r="B431" s="14" t="s">
        <v>2449</v>
      </c>
      <c r="C431" s="3" t="s">
        <v>142</v>
      </c>
      <c r="D431" s="3"/>
      <c r="E431" s="2">
        <v>2</v>
      </c>
    </row>
    <row r="432" spans="1:5" x14ac:dyDescent="0.3">
      <c r="A432" s="3" t="s">
        <v>677</v>
      </c>
      <c r="B432" s="14" t="s">
        <v>2448</v>
      </c>
      <c r="C432" s="3" t="s">
        <v>2447</v>
      </c>
      <c r="D432" s="3"/>
      <c r="E432" s="2">
        <v>2</v>
      </c>
    </row>
    <row r="433" spans="1:5" x14ac:dyDescent="0.3">
      <c r="A433" s="3" t="s">
        <v>677</v>
      </c>
      <c r="B433" s="14" t="s">
        <v>2446</v>
      </c>
      <c r="C433" s="3" t="s">
        <v>2075</v>
      </c>
      <c r="D433" s="3"/>
      <c r="E433" s="2">
        <v>15</v>
      </c>
    </row>
    <row r="434" spans="1:5" x14ac:dyDescent="0.3">
      <c r="A434" s="3" t="s">
        <v>677</v>
      </c>
      <c r="B434" s="14" t="s">
        <v>2445</v>
      </c>
      <c r="C434" s="3" t="s">
        <v>142</v>
      </c>
      <c r="D434" s="3"/>
      <c r="E434" s="2">
        <v>1</v>
      </c>
    </row>
    <row r="435" spans="1:5" x14ac:dyDescent="0.3">
      <c r="A435" s="3" t="s">
        <v>674</v>
      </c>
      <c r="B435" s="14" t="s">
        <v>2444</v>
      </c>
      <c r="C435" s="3" t="s">
        <v>2443</v>
      </c>
      <c r="D435" s="3"/>
      <c r="E435" s="2">
        <v>2</v>
      </c>
    </row>
    <row r="436" spans="1:5" x14ac:dyDescent="0.3">
      <c r="A436" s="3" t="s">
        <v>674</v>
      </c>
      <c r="B436" s="14" t="s">
        <v>2442</v>
      </c>
      <c r="C436" s="3" t="s">
        <v>2441</v>
      </c>
      <c r="D436" s="3"/>
      <c r="E436" s="2">
        <v>20</v>
      </c>
    </row>
    <row r="437" spans="1:5" x14ac:dyDescent="0.3">
      <c r="A437" s="3" t="s">
        <v>677</v>
      </c>
      <c r="B437" s="14" t="s">
        <v>2440</v>
      </c>
      <c r="C437" s="3" t="s">
        <v>2439</v>
      </c>
      <c r="D437" s="3"/>
      <c r="E437" s="2">
        <v>8</v>
      </c>
    </row>
    <row r="438" spans="1:5" x14ac:dyDescent="0.3">
      <c r="A438" s="3" t="s">
        <v>677</v>
      </c>
      <c r="B438" s="14" t="s">
        <v>2438</v>
      </c>
      <c r="C438" s="3" t="s">
        <v>2437</v>
      </c>
      <c r="D438" s="3"/>
      <c r="E438" s="2">
        <v>3</v>
      </c>
    </row>
    <row r="439" spans="1:5" x14ac:dyDescent="0.3">
      <c r="A439" s="3" t="s">
        <v>674</v>
      </c>
      <c r="B439" s="14" t="s">
        <v>2436</v>
      </c>
      <c r="C439" s="3" t="s">
        <v>2435</v>
      </c>
      <c r="D439" s="3"/>
      <c r="E439" s="2">
        <v>1</v>
      </c>
    </row>
    <row r="440" spans="1:5" x14ac:dyDescent="0.3">
      <c r="A440" s="3" t="s">
        <v>677</v>
      </c>
      <c r="B440" s="14" t="s">
        <v>2434</v>
      </c>
      <c r="C440" s="3" t="s">
        <v>2433</v>
      </c>
      <c r="D440" s="3"/>
      <c r="E440" s="2">
        <v>2</v>
      </c>
    </row>
    <row r="441" spans="1:5" x14ac:dyDescent="0.3">
      <c r="A441" s="3" t="s">
        <v>677</v>
      </c>
      <c r="B441" s="14" t="s">
        <v>2432</v>
      </c>
      <c r="C441" s="3" t="s">
        <v>2431</v>
      </c>
      <c r="D441" s="3"/>
      <c r="E441" s="2">
        <v>1</v>
      </c>
    </row>
    <row r="442" spans="1:5" x14ac:dyDescent="0.3">
      <c r="A442" s="3" t="s">
        <v>677</v>
      </c>
      <c r="B442" s="14" t="s">
        <v>2430</v>
      </c>
      <c r="C442" s="3" t="s">
        <v>2429</v>
      </c>
      <c r="D442" s="3"/>
      <c r="E442" s="2">
        <v>2</v>
      </c>
    </row>
    <row r="443" spans="1:5" x14ac:dyDescent="0.3">
      <c r="A443" s="3" t="s">
        <v>677</v>
      </c>
      <c r="B443" s="14" t="s">
        <v>2428</v>
      </c>
      <c r="C443" s="3" t="s">
        <v>2427</v>
      </c>
      <c r="D443" s="3"/>
      <c r="E443" s="2">
        <v>4</v>
      </c>
    </row>
    <row r="444" spans="1:5" x14ac:dyDescent="0.3">
      <c r="A444" s="3" t="s">
        <v>677</v>
      </c>
      <c r="B444" s="14" t="s">
        <v>2426</v>
      </c>
      <c r="C444" s="3" t="s">
        <v>2425</v>
      </c>
      <c r="D444" s="3"/>
      <c r="E444" s="2">
        <v>13</v>
      </c>
    </row>
    <row r="445" spans="1:5" x14ac:dyDescent="0.3">
      <c r="A445" s="3" t="s">
        <v>674</v>
      </c>
      <c r="B445" s="14" t="s">
        <v>2424</v>
      </c>
      <c r="C445" s="3" t="s">
        <v>2423</v>
      </c>
      <c r="D445" s="3"/>
      <c r="E445" s="2">
        <v>2</v>
      </c>
    </row>
    <row r="446" spans="1:5" x14ac:dyDescent="0.3">
      <c r="A446" s="3" t="s">
        <v>674</v>
      </c>
      <c r="B446" s="14" t="s">
        <v>2422</v>
      </c>
      <c r="C446" s="3" t="s">
        <v>2421</v>
      </c>
      <c r="D446" s="3"/>
      <c r="E446" s="2">
        <v>23</v>
      </c>
    </row>
    <row r="447" spans="1:5" x14ac:dyDescent="0.3">
      <c r="A447" s="3" t="s">
        <v>677</v>
      </c>
      <c r="B447" s="14" t="s">
        <v>2420</v>
      </c>
      <c r="C447" s="3" t="s">
        <v>2419</v>
      </c>
      <c r="D447" s="3"/>
      <c r="E447" s="2">
        <v>1</v>
      </c>
    </row>
    <row r="448" spans="1:5" x14ac:dyDescent="0.3">
      <c r="A448" s="3" t="s">
        <v>677</v>
      </c>
      <c r="B448" s="14" t="s">
        <v>2418</v>
      </c>
      <c r="C448" s="3" t="s">
        <v>2417</v>
      </c>
      <c r="D448" s="3"/>
      <c r="E448" s="2">
        <v>15</v>
      </c>
    </row>
    <row r="449" spans="1:5" x14ac:dyDescent="0.3">
      <c r="A449" s="3" t="s">
        <v>677</v>
      </c>
      <c r="B449" s="14" t="s">
        <v>2416</v>
      </c>
      <c r="C449" s="3" t="s">
        <v>2415</v>
      </c>
      <c r="D449" s="3"/>
      <c r="E449" s="2">
        <v>1</v>
      </c>
    </row>
    <row r="450" spans="1:5" x14ac:dyDescent="0.3">
      <c r="A450" s="3" t="s">
        <v>677</v>
      </c>
      <c r="B450" s="14" t="s">
        <v>2414</v>
      </c>
      <c r="C450" s="3" t="s">
        <v>2413</v>
      </c>
      <c r="D450" s="3"/>
      <c r="E450" s="2">
        <v>21</v>
      </c>
    </row>
    <row r="451" spans="1:5" x14ac:dyDescent="0.3">
      <c r="A451" s="3" t="s">
        <v>677</v>
      </c>
      <c r="B451" s="14" t="s">
        <v>2412</v>
      </c>
      <c r="C451" s="3" t="s">
        <v>2411</v>
      </c>
      <c r="D451" s="3"/>
      <c r="E451" s="2">
        <v>10</v>
      </c>
    </row>
    <row r="452" spans="1:5" x14ac:dyDescent="0.3">
      <c r="A452" s="3" t="s">
        <v>677</v>
      </c>
      <c r="B452" s="14" t="s">
        <v>2410</v>
      </c>
      <c r="C452" s="3" t="s">
        <v>2409</v>
      </c>
      <c r="D452" s="3"/>
      <c r="E452" s="2">
        <v>2</v>
      </c>
    </row>
    <row r="453" spans="1:5" x14ac:dyDescent="0.3">
      <c r="A453" s="3" t="s">
        <v>677</v>
      </c>
      <c r="B453" s="15" t="s">
        <v>2408</v>
      </c>
      <c r="C453" s="3" t="s">
        <v>2407</v>
      </c>
      <c r="D453" s="3"/>
      <c r="E453" s="2">
        <v>1</v>
      </c>
    </row>
    <row r="454" spans="1:5" x14ac:dyDescent="0.3">
      <c r="A454" s="3" t="s">
        <v>677</v>
      </c>
      <c r="B454" s="14" t="s">
        <v>2406</v>
      </c>
      <c r="C454" s="3" t="s">
        <v>2405</v>
      </c>
      <c r="D454" s="3"/>
      <c r="E454" s="2">
        <v>2</v>
      </c>
    </row>
    <row r="455" spans="1:5" x14ac:dyDescent="0.3">
      <c r="A455" s="3" t="s">
        <v>677</v>
      </c>
      <c r="B455" s="14" t="s">
        <v>2404</v>
      </c>
      <c r="C455" s="3" t="s">
        <v>2403</v>
      </c>
      <c r="D455" s="3"/>
      <c r="E455" s="2">
        <v>1</v>
      </c>
    </row>
    <row r="456" spans="1:5" x14ac:dyDescent="0.3">
      <c r="A456" s="3" t="s">
        <v>677</v>
      </c>
      <c r="B456" s="14" t="s">
        <v>2402</v>
      </c>
      <c r="C456" s="3" t="s">
        <v>644</v>
      </c>
      <c r="D456" s="3"/>
      <c r="E456" s="2">
        <v>2</v>
      </c>
    </row>
    <row r="457" spans="1:5" x14ac:dyDescent="0.3">
      <c r="A457" s="3" t="s">
        <v>677</v>
      </c>
      <c r="B457" s="14" t="s">
        <v>2401</v>
      </c>
      <c r="C457" s="3" t="s">
        <v>1910</v>
      </c>
      <c r="D457" s="3"/>
      <c r="E457" s="2">
        <v>18</v>
      </c>
    </row>
    <row r="458" spans="1:5" x14ac:dyDescent="0.3">
      <c r="A458" s="3" t="s">
        <v>677</v>
      </c>
      <c r="B458" s="14" t="s">
        <v>2400</v>
      </c>
      <c r="C458" s="3" t="s">
        <v>2399</v>
      </c>
      <c r="D458" s="3"/>
      <c r="E458" s="2">
        <v>2</v>
      </c>
    </row>
    <row r="459" spans="1:5" x14ac:dyDescent="0.3">
      <c r="A459" s="3" t="s">
        <v>677</v>
      </c>
      <c r="B459" s="14" t="s">
        <v>2398</v>
      </c>
      <c r="C459" s="3" t="s">
        <v>2397</v>
      </c>
      <c r="D459" s="3"/>
      <c r="E459" s="2">
        <v>2</v>
      </c>
    </row>
    <row r="460" spans="1:5" x14ac:dyDescent="0.3">
      <c r="A460" s="3" t="s">
        <v>677</v>
      </c>
      <c r="B460" s="14" t="s">
        <v>2396</v>
      </c>
      <c r="C460" s="3" t="s">
        <v>624</v>
      </c>
      <c r="D460" s="3"/>
      <c r="E460" s="2">
        <v>15</v>
      </c>
    </row>
    <row r="461" spans="1:5" x14ac:dyDescent="0.3">
      <c r="A461" s="3" t="s">
        <v>674</v>
      </c>
      <c r="B461" s="14" t="s">
        <v>2395</v>
      </c>
      <c r="C461" s="3" t="s">
        <v>2394</v>
      </c>
      <c r="D461" s="3"/>
      <c r="E461" s="2">
        <v>23</v>
      </c>
    </row>
    <row r="462" spans="1:5" x14ac:dyDescent="0.3">
      <c r="A462" s="3" t="s">
        <v>677</v>
      </c>
      <c r="B462" s="14" t="s">
        <v>2393</v>
      </c>
      <c r="C462" s="3" t="s">
        <v>2392</v>
      </c>
      <c r="D462" s="3"/>
      <c r="E462" s="2">
        <v>5</v>
      </c>
    </row>
    <row r="463" spans="1:5" x14ac:dyDescent="0.3">
      <c r="A463" s="3" t="s">
        <v>677</v>
      </c>
      <c r="B463" s="14" t="s">
        <v>2391</v>
      </c>
      <c r="C463" s="3" t="s">
        <v>1985</v>
      </c>
      <c r="D463" s="3"/>
      <c r="E463" s="2">
        <v>4</v>
      </c>
    </row>
    <row r="464" spans="1:5" x14ac:dyDescent="0.3">
      <c r="A464" s="3" t="s">
        <v>674</v>
      </c>
      <c r="B464" s="14" t="s">
        <v>2390</v>
      </c>
      <c r="C464" s="3" t="s">
        <v>2389</v>
      </c>
      <c r="D464" s="3"/>
      <c r="E464" s="2">
        <v>14</v>
      </c>
    </row>
    <row r="465" spans="1:5" x14ac:dyDescent="0.3">
      <c r="A465" s="3" t="s">
        <v>677</v>
      </c>
      <c r="B465" s="14" t="s">
        <v>2388</v>
      </c>
      <c r="C465" s="3" t="s">
        <v>2387</v>
      </c>
      <c r="D465" s="3"/>
      <c r="E465" s="2">
        <v>2</v>
      </c>
    </row>
    <row r="466" spans="1:5" x14ac:dyDescent="0.3">
      <c r="A466" s="3" t="s">
        <v>677</v>
      </c>
      <c r="B466" s="14" t="s">
        <v>2386</v>
      </c>
      <c r="C466" s="3" t="s">
        <v>2385</v>
      </c>
      <c r="D466" s="3"/>
      <c r="E466" s="2">
        <v>2</v>
      </c>
    </row>
    <row r="467" spans="1:5" x14ac:dyDescent="0.3">
      <c r="A467" s="3" t="s">
        <v>677</v>
      </c>
      <c r="B467" s="14" t="s">
        <v>2384</v>
      </c>
      <c r="C467" s="3" t="s">
        <v>2383</v>
      </c>
      <c r="D467" s="3"/>
      <c r="E467" s="2">
        <v>25</v>
      </c>
    </row>
    <row r="468" spans="1:5" x14ac:dyDescent="0.3">
      <c r="A468" s="3" t="s">
        <v>677</v>
      </c>
      <c r="B468" s="14" t="s">
        <v>2382</v>
      </c>
      <c r="C468" s="3" t="s">
        <v>2381</v>
      </c>
      <c r="D468" s="3"/>
      <c r="E468" s="2">
        <v>5</v>
      </c>
    </row>
    <row r="469" spans="1:5" x14ac:dyDescent="0.3">
      <c r="A469" s="3" t="s">
        <v>674</v>
      </c>
      <c r="B469" s="14" t="s">
        <v>2380</v>
      </c>
      <c r="C469" s="3" t="s">
        <v>2379</v>
      </c>
      <c r="D469" s="3"/>
      <c r="E469" s="2">
        <v>1</v>
      </c>
    </row>
    <row r="470" spans="1:5" x14ac:dyDescent="0.3">
      <c r="A470" s="3" t="s">
        <v>677</v>
      </c>
      <c r="B470" s="14" t="s">
        <v>2378</v>
      </c>
      <c r="C470" s="3" t="s">
        <v>2377</v>
      </c>
      <c r="D470" s="3"/>
      <c r="E470" s="2">
        <v>12</v>
      </c>
    </row>
    <row r="471" spans="1:5" x14ac:dyDescent="0.3">
      <c r="A471" s="3" t="s">
        <v>674</v>
      </c>
      <c r="B471" s="14" t="s">
        <v>2376</v>
      </c>
      <c r="C471" s="3" t="s">
        <v>2375</v>
      </c>
      <c r="D471" s="3"/>
      <c r="E471" s="2">
        <v>2</v>
      </c>
    </row>
    <row r="472" spans="1:5" x14ac:dyDescent="0.3">
      <c r="A472" s="3" t="s">
        <v>674</v>
      </c>
      <c r="B472" s="14" t="s">
        <v>2374</v>
      </c>
      <c r="C472" s="3" t="s">
        <v>2373</v>
      </c>
      <c r="D472" s="3"/>
      <c r="E472" s="2">
        <v>10</v>
      </c>
    </row>
    <row r="473" spans="1:5" x14ac:dyDescent="0.3">
      <c r="A473" s="3" t="s">
        <v>677</v>
      </c>
      <c r="B473" s="14" t="s">
        <v>2372</v>
      </c>
      <c r="C473" s="3" t="s">
        <v>1388</v>
      </c>
      <c r="D473" s="3"/>
      <c r="E473" s="2">
        <v>12</v>
      </c>
    </row>
    <row r="474" spans="1:5" x14ac:dyDescent="0.3">
      <c r="A474" s="3" t="s">
        <v>677</v>
      </c>
      <c r="B474" s="14" t="s">
        <v>2371</v>
      </c>
      <c r="C474" s="3" t="s">
        <v>2370</v>
      </c>
      <c r="D474" s="3"/>
      <c r="E474" s="2">
        <v>1</v>
      </c>
    </row>
    <row r="475" spans="1:5" x14ac:dyDescent="0.3">
      <c r="A475" s="3" t="s">
        <v>674</v>
      </c>
      <c r="B475" s="14" t="s">
        <v>2369</v>
      </c>
      <c r="C475" s="3" t="s">
        <v>1490</v>
      </c>
      <c r="D475" s="3"/>
      <c r="E475" s="2">
        <v>1</v>
      </c>
    </row>
    <row r="476" spans="1:5" x14ac:dyDescent="0.3">
      <c r="A476" s="3" t="s">
        <v>677</v>
      </c>
      <c r="B476" s="14" t="s">
        <v>2368</v>
      </c>
      <c r="C476" s="3" t="s">
        <v>461</v>
      </c>
      <c r="D476" s="3"/>
      <c r="E476" s="2">
        <v>9</v>
      </c>
    </row>
    <row r="477" spans="1:5" x14ac:dyDescent="0.3">
      <c r="A477" s="3" t="s">
        <v>677</v>
      </c>
      <c r="B477" s="14" t="s">
        <v>2367</v>
      </c>
      <c r="C477" s="3" t="s">
        <v>2366</v>
      </c>
      <c r="D477" s="3"/>
      <c r="E477" s="2">
        <v>2</v>
      </c>
    </row>
    <row r="478" spans="1:5" x14ac:dyDescent="0.3">
      <c r="A478" s="3" t="s">
        <v>677</v>
      </c>
      <c r="B478" s="14" t="s">
        <v>2365</v>
      </c>
      <c r="C478" s="3" t="s">
        <v>1691</v>
      </c>
      <c r="D478" s="3"/>
      <c r="E478" s="2">
        <v>3</v>
      </c>
    </row>
    <row r="479" spans="1:5" x14ac:dyDescent="0.3">
      <c r="A479" s="3" t="s">
        <v>677</v>
      </c>
      <c r="B479" s="14" t="s">
        <v>2364</v>
      </c>
      <c r="C479" s="3" t="s">
        <v>2363</v>
      </c>
      <c r="D479" s="3"/>
      <c r="E479" s="2">
        <v>8</v>
      </c>
    </row>
    <row r="480" spans="1:5" x14ac:dyDescent="0.3">
      <c r="A480" s="3" t="s">
        <v>677</v>
      </c>
      <c r="B480" s="14" t="s">
        <v>2362</v>
      </c>
      <c r="C480" s="3" t="s">
        <v>2361</v>
      </c>
      <c r="D480" s="3"/>
      <c r="E480" s="2">
        <v>2</v>
      </c>
    </row>
    <row r="481" spans="1:5" x14ac:dyDescent="0.3">
      <c r="A481" s="3" t="s">
        <v>677</v>
      </c>
      <c r="B481" s="14" t="s">
        <v>2360</v>
      </c>
      <c r="C481" s="3" t="s">
        <v>2359</v>
      </c>
      <c r="D481" s="3"/>
      <c r="E481" s="2">
        <v>16</v>
      </c>
    </row>
    <row r="482" spans="1:5" x14ac:dyDescent="0.3">
      <c r="A482" s="3" t="s">
        <v>677</v>
      </c>
      <c r="B482" s="14" t="s">
        <v>2358</v>
      </c>
      <c r="C482" s="3" t="s">
        <v>2357</v>
      </c>
      <c r="D482" s="3"/>
      <c r="E482" s="2">
        <v>1</v>
      </c>
    </row>
    <row r="483" spans="1:5" x14ac:dyDescent="0.3">
      <c r="A483" s="3" t="s">
        <v>674</v>
      </c>
      <c r="B483" s="14" t="s">
        <v>2356</v>
      </c>
      <c r="C483" s="3" t="s">
        <v>2355</v>
      </c>
      <c r="D483" s="3"/>
      <c r="E483" s="2">
        <v>1</v>
      </c>
    </row>
    <row r="484" spans="1:5" x14ac:dyDescent="0.3">
      <c r="A484" s="3" t="s">
        <v>677</v>
      </c>
      <c r="B484" s="14" t="s">
        <v>2354</v>
      </c>
      <c r="C484" s="3" t="s">
        <v>2188</v>
      </c>
      <c r="D484" s="3"/>
      <c r="E484" s="2">
        <v>2</v>
      </c>
    </row>
    <row r="485" spans="1:5" x14ac:dyDescent="0.3">
      <c r="A485" s="3" t="s">
        <v>677</v>
      </c>
      <c r="B485" s="14" t="s">
        <v>2353</v>
      </c>
      <c r="C485" s="3" t="s">
        <v>1691</v>
      </c>
      <c r="D485" s="3"/>
      <c r="E485" s="2">
        <v>3</v>
      </c>
    </row>
    <row r="486" spans="1:5" x14ac:dyDescent="0.3">
      <c r="A486" s="3" t="s">
        <v>677</v>
      </c>
      <c r="B486" s="14" t="s">
        <v>2352</v>
      </c>
      <c r="C486" s="3" t="s">
        <v>2351</v>
      </c>
      <c r="D486" s="3"/>
      <c r="E486" s="2">
        <v>3</v>
      </c>
    </row>
    <row r="487" spans="1:5" x14ac:dyDescent="0.3">
      <c r="A487" s="3" t="s">
        <v>677</v>
      </c>
      <c r="B487" s="14" t="s">
        <v>2350</v>
      </c>
      <c r="C487" s="3" t="s">
        <v>217</v>
      </c>
      <c r="D487" s="3"/>
      <c r="E487" s="2">
        <v>4</v>
      </c>
    </row>
    <row r="488" spans="1:5" x14ac:dyDescent="0.3">
      <c r="A488" s="3" t="s">
        <v>677</v>
      </c>
      <c r="B488" s="14" t="s">
        <v>2349</v>
      </c>
      <c r="C488" s="3" t="s">
        <v>624</v>
      </c>
      <c r="D488" s="3"/>
      <c r="E488" s="2">
        <v>1</v>
      </c>
    </row>
    <row r="489" spans="1:5" x14ac:dyDescent="0.3">
      <c r="A489" s="3" t="s">
        <v>677</v>
      </c>
      <c r="B489" s="14" t="s">
        <v>2348</v>
      </c>
      <c r="C489" s="3" t="s">
        <v>2347</v>
      </c>
      <c r="D489" s="3"/>
      <c r="E489" s="2">
        <v>3</v>
      </c>
    </row>
    <row r="490" spans="1:5" x14ac:dyDescent="0.3">
      <c r="A490" s="3" t="s">
        <v>677</v>
      </c>
      <c r="B490" s="14" t="s">
        <v>2346</v>
      </c>
      <c r="C490" s="3" t="s">
        <v>2345</v>
      </c>
      <c r="D490" s="3"/>
      <c r="E490" s="2">
        <f>2-1</f>
        <v>1</v>
      </c>
    </row>
    <row r="491" spans="1:5" x14ac:dyDescent="0.3">
      <c r="A491" s="3" t="s">
        <v>677</v>
      </c>
      <c r="B491" s="14" t="s">
        <v>2344</v>
      </c>
      <c r="C491" s="3" t="s">
        <v>2343</v>
      </c>
      <c r="D491" s="3"/>
      <c r="E491" s="2">
        <v>2</v>
      </c>
    </row>
    <row r="492" spans="1:5" x14ac:dyDescent="0.3">
      <c r="A492" s="3" t="s">
        <v>677</v>
      </c>
      <c r="B492" s="14" t="s">
        <v>2342</v>
      </c>
      <c r="C492" s="3" t="s">
        <v>252</v>
      </c>
      <c r="D492" s="3"/>
      <c r="E492" s="2">
        <v>5</v>
      </c>
    </row>
    <row r="493" spans="1:5" x14ac:dyDescent="0.3">
      <c r="A493" s="3" t="s">
        <v>677</v>
      </c>
      <c r="B493" s="14" t="s">
        <v>2341</v>
      </c>
      <c r="C493" s="3" t="s">
        <v>252</v>
      </c>
      <c r="D493" s="3"/>
      <c r="E493" s="2">
        <v>2</v>
      </c>
    </row>
    <row r="494" spans="1:5" x14ac:dyDescent="0.3">
      <c r="A494" s="3" t="s">
        <v>677</v>
      </c>
      <c r="B494" s="14" t="s">
        <v>2340</v>
      </c>
      <c r="C494" s="3" t="s">
        <v>2339</v>
      </c>
      <c r="D494" s="3"/>
      <c r="E494" s="2">
        <v>1</v>
      </c>
    </row>
    <row r="495" spans="1:5" x14ac:dyDescent="0.3">
      <c r="A495" s="3" t="s">
        <v>674</v>
      </c>
      <c r="B495" s="14" t="s">
        <v>2338</v>
      </c>
      <c r="C495" s="3" t="s">
        <v>2337</v>
      </c>
      <c r="D495" s="3"/>
      <c r="E495" s="2">
        <v>3</v>
      </c>
    </row>
    <row r="496" spans="1:5" x14ac:dyDescent="0.3">
      <c r="A496" s="3" t="s">
        <v>677</v>
      </c>
      <c r="B496" s="14">
        <v>10043</v>
      </c>
      <c r="C496" s="3" t="s">
        <v>2336</v>
      </c>
      <c r="D496" s="3"/>
      <c r="E496" s="2">
        <v>1</v>
      </c>
    </row>
    <row r="497" spans="1:5" x14ac:dyDescent="0.3">
      <c r="A497" s="3" t="s">
        <v>677</v>
      </c>
      <c r="B497" s="14" t="s">
        <v>2335</v>
      </c>
      <c r="C497" s="3" t="s">
        <v>2334</v>
      </c>
      <c r="D497" s="3"/>
      <c r="E497" s="2">
        <v>3</v>
      </c>
    </row>
    <row r="498" spans="1:5" x14ac:dyDescent="0.3">
      <c r="A498" s="3" t="s">
        <v>677</v>
      </c>
      <c r="B498" s="14" t="s">
        <v>2333</v>
      </c>
      <c r="C498" s="3" t="s">
        <v>256</v>
      </c>
      <c r="D498" s="3"/>
      <c r="E498" s="2">
        <v>30</v>
      </c>
    </row>
    <row r="499" spans="1:5" x14ac:dyDescent="0.3">
      <c r="A499" s="3" t="s">
        <v>677</v>
      </c>
      <c r="B499" s="14" t="s">
        <v>2332</v>
      </c>
      <c r="C499" s="3" t="s">
        <v>2331</v>
      </c>
      <c r="D499" s="3"/>
      <c r="E499" s="2">
        <v>2</v>
      </c>
    </row>
    <row r="500" spans="1:5" x14ac:dyDescent="0.3">
      <c r="A500" s="3" t="s">
        <v>677</v>
      </c>
      <c r="B500" s="14" t="s">
        <v>2330</v>
      </c>
      <c r="C500" s="3" t="s">
        <v>2329</v>
      </c>
      <c r="D500" s="3"/>
      <c r="E500" s="2">
        <v>1</v>
      </c>
    </row>
    <row r="501" spans="1:5" x14ac:dyDescent="0.3">
      <c r="A501" s="3" t="s">
        <v>677</v>
      </c>
      <c r="B501" s="14" t="s">
        <v>2328</v>
      </c>
      <c r="C501" s="3" t="s">
        <v>1570</v>
      </c>
      <c r="D501" s="3"/>
      <c r="E501" s="2">
        <v>3</v>
      </c>
    </row>
    <row r="502" spans="1:5" x14ac:dyDescent="0.3">
      <c r="A502" s="3" t="s">
        <v>677</v>
      </c>
      <c r="B502" s="14">
        <v>10449</v>
      </c>
      <c r="C502" s="3" t="s">
        <v>2327</v>
      </c>
      <c r="D502" s="3"/>
      <c r="E502" s="2">
        <v>2</v>
      </c>
    </row>
    <row r="503" spans="1:5" x14ac:dyDescent="0.3">
      <c r="A503" s="3" t="s">
        <v>677</v>
      </c>
      <c r="B503" s="15" t="s">
        <v>2326</v>
      </c>
      <c r="C503" s="3" t="s">
        <v>2325</v>
      </c>
      <c r="D503" s="3"/>
      <c r="E503" s="2">
        <v>43</v>
      </c>
    </row>
    <row r="504" spans="1:5" x14ac:dyDescent="0.3">
      <c r="A504" s="3" t="s">
        <v>677</v>
      </c>
      <c r="B504" s="14" t="s">
        <v>2324</v>
      </c>
      <c r="C504" s="3" t="s">
        <v>2323</v>
      </c>
      <c r="D504" s="3"/>
      <c r="E504" s="2">
        <v>4</v>
      </c>
    </row>
    <row r="505" spans="1:5" x14ac:dyDescent="0.3">
      <c r="A505" s="3" t="s">
        <v>677</v>
      </c>
      <c r="B505" s="14" t="s">
        <v>2322</v>
      </c>
      <c r="C505" s="3" t="s">
        <v>2047</v>
      </c>
      <c r="D505" s="3"/>
      <c r="E505" s="2">
        <v>2</v>
      </c>
    </row>
    <row r="506" spans="1:5" x14ac:dyDescent="0.3">
      <c r="A506" s="3" t="s">
        <v>677</v>
      </c>
      <c r="B506" s="14" t="s">
        <v>2320</v>
      </c>
      <c r="C506" s="3" t="s">
        <v>146</v>
      </c>
      <c r="D506" s="3"/>
      <c r="E506" s="2">
        <v>6</v>
      </c>
    </row>
    <row r="507" spans="1:5" x14ac:dyDescent="0.3">
      <c r="A507" s="3" t="s">
        <v>677</v>
      </c>
      <c r="B507" s="14">
        <v>9514</v>
      </c>
      <c r="C507" s="3" t="s">
        <v>2319</v>
      </c>
      <c r="D507" s="3"/>
      <c r="E507" s="2">
        <v>1</v>
      </c>
    </row>
    <row r="508" spans="1:5" x14ac:dyDescent="0.3">
      <c r="A508" s="3" t="s">
        <v>677</v>
      </c>
      <c r="B508" s="14" t="s">
        <v>2318</v>
      </c>
      <c r="C508" s="3" t="s">
        <v>2317</v>
      </c>
      <c r="D508" s="3"/>
      <c r="E508" s="2">
        <v>1</v>
      </c>
    </row>
    <row r="509" spans="1:5" x14ac:dyDescent="0.3">
      <c r="A509" s="3" t="s">
        <v>677</v>
      </c>
      <c r="B509" s="14" t="s">
        <v>2316</v>
      </c>
      <c r="C509" s="3" t="s">
        <v>2315</v>
      </c>
      <c r="D509" s="3"/>
      <c r="E509" s="2">
        <v>3</v>
      </c>
    </row>
    <row r="510" spans="1:5" x14ac:dyDescent="0.3">
      <c r="A510" s="3" t="s">
        <v>677</v>
      </c>
      <c r="B510" s="14" t="s">
        <v>2314</v>
      </c>
      <c r="C510" s="3" t="s">
        <v>618</v>
      </c>
      <c r="D510" s="3"/>
      <c r="E510" s="2">
        <v>1</v>
      </c>
    </row>
    <row r="511" spans="1:5" x14ac:dyDescent="0.3">
      <c r="A511" s="3" t="s">
        <v>677</v>
      </c>
      <c r="B511" s="14" t="s">
        <v>2313</v>
      </c>
      <c r="C511" s="3" t="s">
        <v>2312</v>
      </c>
      <c r="D511" s="3"/>
      <c r="E511" s="2">
        <v>2</v>
      </c>
    </row>
    <row r="512" spans="1:5" x14ac:dyDescent="0.3">
      <c r="A512" s="3" t="s">
        <v>677</v>
      </c>
      <c r="B512" s="14">
        <v>9885</v>
      </c>
      <c r="C512" s="3" t="s">
        <v>2311</v>
      </c>
      <c r="D512" s="3"/>
      <c r="E512" s="2">
        <v>1</v>
      </c>
    </row>
    <row r="513" spans="1:5" x14ac:dyDescent="0.3">
      <c r="A513" s="3" t="s">
        <v>677</v>
      </c>
      <c r="B513" s="14" t="s">
        <v>2310</v>
      </c>
      <c r="C513" s="3" t="s">
        <v>2309</v>
      </c>
      <c r="D513" s="3"/>
      <c r="E513" s="2">
        <v>2</v>
      </c>
    </row>
    <row r="514" spans="1:5" x14ac:dyDescent="0.3">
      <c r="A514" s="3" t="s">
        <v>674</v>
      </c>
      <c r="B514" s="14" t="s">
        <v>2308</v>
      </c>
      <c r="C514" s="3" t="s">
        <v>2307</v>
      </c>
      <c r="D514" s="3"/>
      <c r="E514" s="2">
        <v>2</v>
      </c>
    </row>
    <row r="515" spans="1:5" x14ac:dyDescent="0.3">
      <c r="A515" s="3" t="s">
        <v>677</v>
      </c>
      <c r="B515" s="14" t="s">
        <v>2306</v>
      </c>
      <c r="C515" s="3" t="s">
        <v>2305</v>
      </c>
      <c r="D515" s="3"/>
      <c r="E515" s="2">
        <v>2</v>
      </c>
    </row>
    <row r="516" spans="1:5" x14ac:dyDescent="0.3">
      <c r="A516" s="3" t="s">
        <v>677</v>
      </c>
      <c r="B516" s="14" t="s">
        <v>2304</v>
      </c>
      <c r="C516" s="3" t="s">
        <v>372</v>
      </c>
      <c r="D516" s="3"/>
      <c r="E516" s="2">
        <v>2</v>
      </c>
    </row>
    <row r="517" spans="1:5" x14ac:dyDescent="0.3">
      <c r="A517" s="3" t="s">
        <v>677</v>
      </c>
      <c r="B517" s="14" t="s">
        <v>2303</v>
      </c>
      <c r="C517" s="3" t="s">
        <v>252</v>
      </c>
      <c r="D517" s="3"/>
      <c r="E517" s="2">
        <v>2</v>
      </c>
    </row>
    <row r="518" spans="1:5" x14ac:dyDescent="0.3">
      <c r="A518" s="3" t="s">
        <v>677</v>
      </c>
      <c r="B518" s="14" t="s">
        <v>2302</v>
      </c>
      <c r="C518" s="3" t="s">
        <v>644</v>
      </c>
      <c r="D518" s="3"/>
      <c r="E518" s="2">
        <v>2</v>
      </c>
    </row>
    <row r="519" spans="1:5" x14ac:dyDescent="0.3">
      <c r="A519" s="3" t="s">
        <v>677</v>
      </c>
      <c r="B519" s="14" t="s">
        <v>2301</v>
      </c>
      <c r="C519" s="3" t="s">
        <v>2300</v>
      </c>
      <c r="D519" s="3"/>
      <c r="E519" s="2">
        <v>82</v>
      </c>
    </row>
    <row r="520" spans="1:5" x14ac:dyDescent="0.3">
      <c r="A520" s="3" t="s">
        <v>677</v>
      </c>
      <c r="B520" s="14" t="s">
        <v>2299</v>
      </c>
      <c r="C520" s="3" t="s">
        <v>2298</v>
      </c>
      <c r="D520" s="3"/>
      <c r="E520" s="2">
        <v>1</v>
      </c>
    </row>
    <row r="521" spans="1:5" x14ac:dyDescent="0.3">
      <c r="A521" s="3" t="s">
        <v>677</v>
      </c>
      <c r="B521" s="14" t="s">
        <v>2297</v>
      </c>
      <c r="C521" s="3" t="s">
        <v>2296</v>
      </c>
      <c r="D521" s="3"/>
      <c r="E521" s="2">
        <v>2</v>
      </c>
    </row>
    <row r="522" spans="1:5" x14ac:dyDescent="0.3">
      <c r="A522" s="3" t="s">
        <v>674</v>
      </c>
      <c r="B522" s="14" t="s">
        <v>2295</v>
      </c>
      <c r="C522" s="3" t="s">
        <v>2294</v>
      </c>
      <c r="D522" s="3"/>
      <c r="E522" s="2">
        <v>2</v>
      </c>
    </row>
    <row r="523" spans="1:5" x14ac:dyDescent="0.3">
      <c r="A523" s="3" t="s">
        <v>677</v>
      </c>
      <c r="B523" s="14" t="s">
        <v>2293</v>
      </c>
      <c r="C523" s="3" t="s">
        <v>2292</v>
      </c>
      <c r="D523" s="3"/>
      <c r="E523" s="2">
        <v>3</v>
      </c>
    </row>
    <row r="524" spans="1:5" x14ac:dyDescent="0.3">
      <c r="A524" s="3" t="s">
        <v>677</v>
      </c>
      <c r="B524" s="14" t="s">
        <v>2291</v>
      </c>
      <c r="C524" s="3" t="s">
        <v>2290</v>
      </c>
      <c r="D524" s="3"/>
      <c r="E524" s="2">
        <v>2</v>
      </c>
    </row>
    <row r="525" spans="1:5" x14ac:dyDescent="0.3">
      <c r="A525" s="3" t="s">
        <v>677</v>
      </c>
      <c r="B525" s="14" t="s">
        <v>2289</v>
      </c>
      <c r="C525" s="3" t="s">
        <v>2288</v>
      </c>
      <c r="D525" s="3"/>
      <c r="E525" s="2">
        <v>26</v>
      </c>
    </row>
    <row r="526" spans="1:5" x14ac:dyDescent="0.3">
      <c r="A526" s="3" t="s">
        <v>677</v>
      </c>
      <c r="B526" s="14" t="s">
        <v>2287</v>
      </c>
      <c r="C526" s="3" t="s">
        <v>2286</v>
      </c>
      <c r="D526" s="3"/>
      <c r="E526" s="2">
        <v>7</v>
      </c>
    </row>
    <row r="527" spans="1:5" x14ac:dyDescent="0.3">
      <c r="A527" s="3" t="s">
        <v>677</v>
      </c>
      <c r="B527" s="14" t="s">
        <v>2285</v>
      </c>
      <c r="C527" s="3" t="s">
        <v>2284</v>
      </c>
      <c r="D527" s="3"/>
      <c r="E527" s="2">
        <v>1</v>
      </c>
    </row>
    <row r="528" spans="1:5" x14ac:dyDescent="0.3">
      <c r="A528" s="3" t="s">
        <v>677</v>
      </c>
      <c r="B528" s="14" t="s">
        <v>2283</v>
      </c>
      <c r="C528" s="3" t="s">
        <v>579</v>
      </c>
      <c r="D528" s="3"/>
      <c r="E528" s="2">
        <v>4</v>
      </c>
    </row>
    <row r="529" spans="1:5" x14ac:dyDescent="0.3">
      <c r="A529" s="3" t="s">
        <v>677</v>
      </c>
      <c r="B529" s="14" t="s">
        <v>2282</v>
      </c>
      <c r="C529" s="3" t="s">
        <v>2281</v>
      </c>
      <c r="D529" s="3"/>
      <c r="E529" s="2">
        <v>3</v>
      </c>
    </row>
    <row r="530" spans="1:5" x14ac:dyDescent="0.3">
      <c r="A530" s="3" t="s">
        <v>677</v>
      </c>
      <c r="B530" s="14" t="s">
        <v>2280</v>
      </c>
      <c r="C530" s="3" t="s">
        <v>485</v>
      </c>
      <c r="D530" s="3"/>
      <c r="E530" s="2">
        <v>26</v>
      </c>
    </row>
    <row r="531" spans="1:5" x14ac:dyDescent="0.3">
      <c r="A531" s="3" t="s">
        <v>674</v>
      </c>
      <c r="B531" s="14" t="s">
        <v>2279</v>
      </c>
      <c r="C531" s="3" t="s">
        <v>963</v>
      </c>
      <c r="D531" s="3"/>
      <c r="E531" s="2">
        <v>2</v>
      </c>
    </row>
    <row r="532" spans="1:5" x14ac:dyDescent="0.3">
      <c r="A532" s="3" t="s">
        <v>677</v>
      </c>
      <c r="B532" s="14" t="s">
        <v>2278</v>
      </c>
      <c r="C532" s="3" t="s">
        <v>2277</v>
      </c>
      <c r="D532" s="3"/>
      <c r="E532" s="2">
        <v>6</v>
      </c>
    </row>
    <row r="533" spans="1:5" x14ac:dyDescent="0.3">
      <c r="A533" s="3" t="s">
        <v>677</v>
      </c>
      <c r="B533" s="14" t="s">
        <v>2276</v>
      </c>
      <c r="C533" s="3" t="s">
        <v>2275</v>
      </c>
      <c r="D533" s="3"/>
      <c r="E533" s="2">
        <v>2</v>
      </c>
    </row>
    <row r="534" spans="1:5" x14ac:dyDescent="0.3">
      <c r="A534" s="3" t="s">
        <v>677</v>
      </c>
      <c r="B534" s="14" t="s">
        <v>2274</v>
      </c>
      <c r="C534" s="3" t="s">
        <v>618</v>
      </c>
      <c r="D534" s="3"/>
      <c r="E534" s="2">
        <v>1</v>
      </c>
    </row>
    <row r="535" spans="1:5" x14ac:dyDescent="0.3">
      <c r="A535" s="3" t="s">
        <v>677</v>
      </c>
      <c r="B535" s="14" t="s">
        <v>2273</v>
      </c>
      <c r="C535" s="3" t="s">
        <v>2272</v>
      </c>
      <c r="D535" s="3"/>
      <c r="E535" s="2">
        <v>9</v>
      </c>
    </row>
    <row r="536" spans="1:5" x14ac:dyDescent="0.3">
      <c r="A536" s="3" t="s">
        <v>677</v>
      </c>
      <c r="B536" s="14" t="s">
        <v>2271</v>
      </c>
      <c r="C536" s="3" t="s">
        <v>2270</v>
      </c>
      <c r="D536" s="3"/>
      <c r="E536" s="2">
        <v>1</v>
      </c>
    </row>
    <row r="537" spans="1:5" x14ac:dyDescent="0.3">
      <c r="A537" s="3" t="s">
        <v>677</v>
      </c>
      <c r="B537" s="14" t="s">
        <v>2269</v>
      </c>
      <c r="C537" s="3" t="s">
        <v>2268</v>
      </c>
      <c r="D537" s="3"/>
      <c r="E537" s="2">
        <v>10</v>
      </c>
    </row>
    <row r="538" spans="1:5" x14ac:dyDescent="0.3">
      <c r="A538" s="3" t="s">
        <v>674</v>
      </c>
      <c r="B538" s="14" t="s">
        <v>2267</v>
      </c>
      <c r="C538" s="3" t="s">
        <v>2266</v>
      </c>
      <c r="D538" s="3"/>
      <c r="E538" s="2">
        <v>4</v>
      </c>
    </row>
    <row r="539" spans="1:5" x14ac:dyDescent="0.3">
      <c r="A539" s="3" t="s">
        <v>674</v>
      </c>
      <c r="B539" s="14" t="s">
        <v>2265</v>
      </c>
      <c r="C539" s="3" t="s">
        <v>2264</v>
      </c>
      <c r="D539" s="3"/>
      <c r="E539" s="2">
        <v>4</v>
      </c>
    </row>
    <row r="540" spans="1:5" x14ac:dyDescent="0.3">
      <c r="A540" s="3" t="s">
        <v>677</v>
      </c>
      <c r="B540" s="14" t="s">
        <v>2263</v>
      </c>
      <c r="C540" s="3" t="s">
        <v>1883</v>
      </c>
      <c r="D540" s="3"/>
      <c r="E540" s="2">
        <v>35</v>
      </c>
    </row>
    <row r="541" spans="1:5" x14ac:dyDescent="0.3">
      <c r="A541" s="3" t="s">
        <v>674</v>
      </c>
      <c r="B541" s="14" t="s">
        <v>2262</v>
      </c>
      <c r="C541" s="3" t="s">
        <v>2261</v>
      </c>
      <c r="D541" s="3"/>
      <c r="E541" s="2">
        <v>1</v>
      </c>
    </row>
    <row r="542" spans="1:5" x14ac:dyDescent="0.3">
      <c r="A542" s="3" t="s">
        <v>677</v>
      </c>
      <c r="B542" s="15" t="s">
        <v>2260</v>
      </c>
      <c r="C542" s="3" t="s">
        <v>307</v>
      </c>
      <c r="D542" s="3"/>
      <c r="E542" s="2">
        <v>20</v>
      </c>
    </row>
    <row r="543" spans="1:5" x14ac:dyDescent="0.3">
      <c r="A543" s="3" t="s">
        <v>677</v>
      </c>
      <c r="B543" s="14" t="s">
        <v>2259</v>
      </c>
      <c r="C543" s="3" t="s">
        <v>1055</v>
      </c>
      <c r="D543" s="3"/>
      <c r="E543" s="2">
        <v>25</v>
      </c>
    </row>
    <row r="544" spans="1:5" x14ac:dyDescent="0.3">
      <c r="A544" s="3" t="s">
        <v>677</v>
      </c>
      <c r="B544" s="14" t="s">
        <v>2258</v>
      </c>
      <c r="C544" s="3" t="s">
        <v>2257</v>
      </c>
      <c r="D544" s="3"/>
      <c r="E544" s="2">
        <v>5</v>
      </c>
    </row>
    <row r="545" spans="1:5" x14ac:dyDescent="0.3">
      <c r="A545" s="3" t="s">
        <v>677</v>
      </c>
      <c r="B545" s="14" t="s">
        <v>2256</v>
      </c>
      <c r="C545" s="3" t="s">
        <v>2240</v>
      </c>
      <c r="D545" s="3"/>
      <c r="E545" s="2">
        <v>1</v>
      </c>
    </row>
    <row r="546" spans="1:5" x14ac:dyDescent="0.3">
      <c r="A546" s="3" t="s">
        <v>677</v>
      </c>
      <c r="B546" s="14" t="s">
        <v>2255</v>
      </c>
      <c r="C546" s="3" t="s">
        <v>2254</v>
      </c>
      <c r="D546" s="3"/>
      <c r="E546" s="2">
        <v>4</v>
      </c>
    </row>
    <row r="547" spans="1:5" x14ac:dyDescent="0.3">
      <c r="A547" s="3" t="s">
        <v>677</v>
      </c>
      <c r="B547" s="14" t="s">
        <v>2253</v>
      </c>
      <c r="C547" s="3" t="s">
        <v>2252</v>
      </c>
      <c r="D547" s="3"/>
      <c r="E547" s="2">
        <v>2</v>
      </c>
    </row>
    <row r="548" spans="1:5" x14ac:dyDescent="0.3">
      <c r="A548" s="3" t="s">
        <v>677</v>
      </c>
      <c r="B548" s="14" t="s">
        <v>2251</v>
      </c>
      <c r="C548" s="3" t="s">
        <v>2250</v>
      </c>
      <c r="D548" s="3"/>
      <c r="E548" s="2">
        <v>3</v>
      </c>
    </row>
    <row r="549" spans="1:5" x14ac:dyDescent="0.3">
      <c r="A549" s="3" t="s">
        <v>677</v>
      </c>
      <c r="B549" s="14" t="s">
        <v>2249</v>
      </c>
      <c r="C549" s="3" t="s">
        <v>2248</v>
      </c>
      <c r="D549" s="3"/>
      <c r="E549" s="2">
        <v>2</v>
      </c>
    </row>
    <row r="550" spans="1:5" x14ac:dyDescent="0.3">
      <c r="A550" s="3" t="s">
        <v>677</v>
      </c>
      <c r="B550" s="14" t="s">
        <v>2247</v>
      </c>
      <c r="C550" s="3" t="s">
        <v>2246</v>
      </c>
      <c r="D550" s="3"/>
      <c r="E550" s="2">
        <v>6</v>
      </c>
    </row>
    <row r="551" spans="1:5" x14ac:dyDescent="0.3">
      <c r="A551" s="3" t="s">
        <v>677</v>
      </c>
      <c r="B551" s="14" t="s">
        <v>2245</v>
      </c>
      <c r="C551" s="3" t="s">
        <v>2244</v>
      </c>
      <c r="D551" s="3"/>
      <c r="E551" s="2">
        <v>2</v>
      </c>
    </row>
    <row r="552" spans="1:5" x14ac:dyDescent="0.3">
      <c r="A552" s="3" t="s">
        <v>674</v>
      </c>
      <c r="B552" s="14" t="s">
        <v>2243</v>
      </c>
      <c r="C552" s="3" t="s">
        <v>2242</v>
      </c>
      <c r="D552" s="3"/>
      <c r="E552" s="2">
        <v>10</v>
      </c>
    </row>
    <row r="553" spans="1:5" x14ac:dyDescent="0.3">
      <c r="A553" s="3" t="s">
        <v>674</v>
      </c>
      <c r="B553" s="14" t="s">
        <v>2241</v>
      </c>
      <c r="C553" s="3" t="s">
        <v>2240</v>
      </c>
      <c r="D553" s="3"/>
      <c r="E553" s="2">
        <v>2</v>
      </c>
    </row>
    <row r="554" spans="1:5" x14ac:dyDescent="0.3">
      <c r="A554" s="3" t="s">
        <v>677</v>
      </c>
      <c r="B554" s="14" t="s">
        <v>2239</v>
      </c>
      <c r="C554" s="3" t="s">
        <v>454</v>
      </c>
      <c r="D554" s="3"/>
      <c r="E554" s="2">
        <v>2</v>
      </c>
    </row>
    <row r="555" spans="1:5" x14ac:dyDescent="0.3">
      <c r="A555" s="3" t="s">
        <v>677</v>
      </c>
      <c r="B555" s="14" t="s">
        <v>2238</v>
      </c>
      <c r="C555" s="3" t="s">
        <v>2237</v>
      </c>
      <c r="D555" s="3"/>
      <c r="E555" s="2">
        <v>1</v>
      </c>
    </row>
    <row r="556" spans="1:5" x14ac:dyDescent="0.3">
      <c r="A556" s="3" t="s">
        <v>677</v>
      </c>
      <c r="B556" s="14" t="s">
        <v>2236</v>
      </c>
      <c r="C556" s="3" t="s">
        <v>2235</v>
      </c>
      <c r="D556" s="3"/>
      <c r="E556" s="2">
        <v>3</v>
      </c>
    </row>
    <row r="557" spans="1:5" x14ac:dyDescent="0.3">
      <c r="A557" s="3" t="s">
        <v>677</v>
      </c>
      <c r="B557" s="14" t="s">
        <v>2234</v>
      </c>
      <c r="C557" s="3" t="s">
        <v>2233</v>
      </c>
      <c r="D557" s="3"/>
      <c r="E557" s="2">
        <v>34</v>
      </c>
    </row>
    <row r="558" spans="1:5" x14ac:dyDescent="0.3">
      <c r="A558" s="3" t="s">
        <v>677</v>
      </c>
      <c r="B558" s="14" t="s">
        <v>2232</v>
      </c>
      <c r="C558" s="3" t="s">
        <v>2231</v>
      </c>
      <c r="D558" s="3"/>
      <c r="E558" s="2">
        <v>2</v>
      </c>
    </row>
    <row r="559" spans="1:5" x14ac:dyDescent="0.3">
      <c r="A559" s="3" t="s">
        <v>677</v>
      </c>
      <c r="B559" s="14" t="s">
        <v>2230</v>
      </c>
      <c r="C559" s="3" t="s">
        <v>2229</v>
      </c>
      <c r="D559" s="3"/>
      <c r="E559" s="2">
        <v>2</v>
      </c>
    </row>
    <row r="560" spans="1:5" x14ac:dyDescent="0.3">
      <c r="A560" s="3" t="s">
        <v>677</v>
      </c>
      <c r="B560" s="14" t="s">
        <v>2228</v>
      </c>
      <c r="C560" s="3" t="s">
        <v>2227</v>
      </c>
      <c r="D560" s="3"/>
      <c r="E560" s="2">
        <v>2</v>
      </c>
    </row>
    <row r="561" spans="1:5" x14ac:dyDescent="0.3">
      <c r="A561" s="3" t="s">
        <v>677</v>
      </c>
      <c r="B561" s="14" t="s">
        <v>2226</v>
      </c>
      <c r="C561" s="3" t="s">
        <v>2225</v>
      </c>
      <c r="D561" s="3"/>
      <c r="E561" s="2">
        <v>2</v>
      </c>
    </row>
    <row r="562" spans="1:5" x14ac:dyDescent="0.3">
      <c r="A562" s="3" t="s">
        <v>674</v>
      </c>
      <c r="B562" s="14" t="s">
        <v>2224</v>
      </c>
      <c r="C562" s="3" t="s">
        <v>2223</v>
      </c>
      <c r="D562" s="3"/>
      <c r="E562" s="2">
        <v>12</v>
      </c>
    </row>
    <row r="563" spans="1:5" x14ac:dyDescent="0.3">
      <c r="A563" s="3" t="s">
        <v>677</v>
      </c>
      <c r="B563" s="14" t="s">
        <v>2222</v>
      </c>
      <c r="C563" s="3" t="s">
        <v>2221</v>
      </c>
      <c r="D563" s="3"/>
      <c r="E563" s="2">
        <v>3</v>
      </c>
    </row>
    <row r="564" spans="1:5" x14ac:dyDescent="0.3">
      <c r="A564" s="3" t="s">
        <v>677</v>
      </c>
      <c r="B564" s="14" t="s">
        <v>2220</v>
      </c>
      <c r="C564" s="3" t="s">
        <v>2219</v>
      </c>
      <c r="D564" s="3"/>
      <c r="E564" s="2">
        <v>2</v>
      </c>
    </row>
    <row r="565" spans="1:5" x14ac:dyDescent="0.3">
      <c r="A565" s="3" t="s">
        <v>674</v>
      </c>
      <c r="B565" s="14" t="s">
        <v>2218</v>
      </c>
      <c r="C565" s="3" t="s">
        <v>2217</v>
      </c>
      <c r="D565" s="3"/>
      <c r="E565" s="2">
        <v>20</v>
      </c>
    </row>
    <row r="566" spans="1:5" x14ac:dyDescent="0.3">
      <c r="A566" s="3" t="s">
        <v>674</v>
      </c>
      <c r="B566" s="14" t="s">
        <v>2216</v>
      </c>
      <c r="C566" s="3" t="s">
        <v>2215</v>
      </c>
      <c r="D566" s="3"/>
      <c r="E566" s="2">
        <v>31</v>
      </c>
    </row>
    <row r="567" spans="1:5" x14ac:dyDescent="0.3">
      <c r="A567" s="3" t="s">
        <v>677</v>
      </c>
      <c r="B567" s="14" t="s">
        <v>2214</v>
      </c>
      <c r="C567" s="3" t="s">
        <v>2213</v>
      </c>
      <c r="D567" s="3"/>
      <c r="E567" s="2">
        <f>2-1</f>
        <v>1</v>
      </c>
    </row>
    <row r="568" spans="1:5" x14ac:dyDescent="0.3">
      <c r="A568" s="3" t="s">
        <v>677</v>
      </c>
      <c r="B568" s="14" t="s">
        <v>2212</v>
      </c>
      <c r="C568" s="3" t="s">
        <v>2211</v>
      </c>
      <c r="D568" s="3"/>
      <c r="E568" s="2">
        <v>9</v>
      </c>
    </row>
    <row r="569" spans="1:5" x14ac:dyDescent="0.3">
      <c r="A569" s="3" t="s">
        <v>677</v>
      </c>
      <c r="B569" s="14" t="s">
        <v>2210</v>
      </c>
      <c r="C569" s="3" t="s">
        <v>2209</v>
      </c>
      <c r="D569" s="3"/>
      <c r="E569" s="2">
        <v>1</v>
      </c>
    </row>
    <row r="570" spans="1:5" x14ac:dyDescent="0.3">
      <c r="A570" s="3" t="s">
        <v>677</v>
      </c>
      <c r="B570" s="14" t="s">
        <v>2208</v>
      </c>
      <c r="C570" s="3" t="s">
        <v>2207</v>
      </c>
      <c r="D570" s="3"/>
      <c r="E570" s="2">
        <v>1</v>
      </c>
    </row>
    <row r="571" spans="1:5" x14ac:dyDescent="0.3">
      <c r="A571" s="3" t="s">
        <v>677</v>
      </c>
      <c r="B571" s="14" t="s">
        <v>2206</v>
      </c>
      <c r="C571" s="3" t="s">
        <v>2205</v>
      </c>
      <c r="D571" s="3"/>
      <c r="E571" s="2">
        <v>1</v>
      </c>
    </row>
    <row r="572" spans="1:5" x14ac:dyDescent="0.3">
      <c r="A572" s="3" t="s">
        <v>677</v>
      </c>
      <c r="B572" s="14" t="s">
        <v>2204</v>
      </c>
      <c r="C572" s="3" t="s">
        <v>2203</v>
      </c>
      <c r="D572" s="3"/>
      <c r="E572" s="2">
        <v>3</v>
      </c>
    </row>
    <row r="573" spans="1:5" x14ac:dyDescent="0.3">
      <c r="A573" s="3" t="s">
        <v>677</v>
      </c>
      <c r="B573" s="14" t="s">
        <v>2202</v>
      </c>
      <c r="C573" s="3" t="s">
        <v>764</v>
      </c>
      <c r="D573" s="3"/>
      <c r="E573" s="2">
        <v>4</v>
      </c>
    </row>
    <row r="574" spans="1:5" x14ac:dyDescent="0.3">
      <c r="A574" s="3" t="s">
        <v>677</v>
      </c>
      <c r="B574" s="14" t="s">
        <v>2201</v>
      </c>
      <c r="C574" s="3" t="s">
        <v>2200</v>
      </c>
      <c r="D574" s="3"/>
      <c r="E574" s="2">
        <v>15</v>
      </c>
    </row>
    <row r="575" spans="1:5" x14ac:dyDescent="0.3">
      <c r="A575" s="3" t="s">
        <v>677</v>
      </c>
      <c r="B575" s="14" t="s">
        <v>2199</v>
      </c>
      <c r="C575" s="3" t="s">
        <v>2198</v>
      </c>
      <c r="D575" s="3"/>
      <c r="E575" s="2">
        <v>85</v>
      </c>
    </row>
    <row r="576" spans="1:5" x14ac:dyDescent="0.3">
      <c r="A576" s="3" t="s">
        <v>677</v>
      </c>
      <c r="B576" s="14" t="s">
        <v>2197</v>
      </c>
      <c r="C576" s="3" t="s">
        <v>144</v>
      </c>
      <c r="D576" s="3"/>
      <c r="E576" s="2">
        <v>2</v>
      </c>
    </row>
    <row r="577" spans="1:5" x14ac:dyDescent="0.3">
      <c r="A577" s="3" t="s">
        <v>674</v>
      </c>
      <c r="B577" s="14" t="s">
        <v>2196</v>
      </c>
      <c r="C577" s="3" t="s">
        <v>2195</v>
      </c>
      <c r="D577" s="3"/>
      <c r="E577" s="2">
        <v>4</v>
      </c>
    </row>
    <row r="578" spans="1:5" x14ac:dyDescent="0.3">
      <c r="A578" s="3" t="s">
        <v>677</v>
      </c>
      <c r="B578" s="14" t="s">
        <v>2194</v>
      </c>
      <c r="C578" s="3" t="s">
        <v>2193</v>
      </c>
      <c r="D578" s="3"/>
      <c r="E578" s="2">
        <v>3</v>
      </c>
    </row>
    <row r="579" spans="1:5" x14ac:dyDescent="0.3">
      <c r="A579" s="3" t="s">
        <v>677</v>
      </c>
      <c r="B579" s="14">
        <v>7496</v>
      </c>
      <c r="C579" s="3" t="s">
        <v>2192</v>
      </c>
      <c r="D579" s="3"/>
      <c r="E579" s="2">
        <v>4</v>
      </c>
    </row>
    <row r="580" spans="1:5" x14ac:dyDescent="0.3">
      <c r="A580" s="3" t="s">
        <v>677</v>
      </c>
      <c r="B580" s="14" t="s">
        <v>2191</v>
      </c>
      <c r="C580" s="3" t="s">
        <v>2190</v>
      </c>
      <c r="D580" s="3"/>
      <c r="E580" s="2">
        <v>2</v>
      </c>
    </row>
    <row r="581" spans="1:5" x14ac:dyDescent="0.3">
      <c r="A581" s="3" t="s">
        <v>674</v>
      </c>
      <c r="B581" s="14" t="s">
        <v>2189</v>
      </c>
      <c r="C581" s="3" t="s">
        <v>2188</v>
      </c>
      <c r="D581" s="3"/>
      <c r="E581" s="2">
        <v>4</v>
      </c>
    </row>
    <row r="582" spans="1:5" x14ac:dyDescent="0.3">
      <c r="A582" s="3" t="s">
        <v>677</v>
      </c>
      <c r="B582" s="15" t="s">
        <v>2187</v>
      </c>
      <c r="C582" s="3" t="s">
        <v>2186</v>
      </c>
      <c r="D582" s="3"/>
      <c r="E582" s="2">
        <v>4</v>
      </c>
    </row>
    <row r="583" spans="1:5" x14ac:dyDescent="0.3">
      <c r="A583" s="3" t="s">
        <v>677</v>
      </c>
      <c r="B583" s="14" t="s">
        <v>2185</v>
      </c>
      <c r="C583" s="3" t="s">
        <v>2184</v>
      </c>
      <c r="D583" s="3"/>
      <c r="E583" s="2">
        <v>3</v>
      </c>
    </row>
    <row r="584" spans="1:5" x14ac:dyDescent="0.3">
      <c r="A584" s="3" t="s">
        <v>677</v>
      </c>
      <c r="B584" s="14" t="s">
        <v>2183</v>
      </c>
      <c r="C584" s="3" t="s">
        <v>183</v>
      </c>
      <c r="D584" s="3"/>
      <c r="E584" s="2">
        <v>2</v>
      </c>
    </row>
    <row r="585" spans="1:5" x14ac:dyDescent="0.3">
      <c r="A585" s="3" t="s">
        <v>677</v>
      </c>
      <c r="B585" s="14" t="s">
        <v>2182</v>
      </c>
      <c r="C585" s="3" t="s">
        <v>252</v>
      </c>
      <c r="D585" s="3"/>
      <c r="E585" s="2">
        <v>3</v>
      </c>
    </row>
    <row r="586" spans="1:5" x14ac:dyDescent="0.3">
      <c r="A586" s="3" t="s">
        <v>677</v>
      </c>
      <c r="B586" s="14" t="s">
        <v>2181</v>
      </c>
      <c r="C586" s="3" t="s">
        <v>2180</v>
      </c>
      <c r="D586" s="3"/>
      <c r="E586" s="2">
        <v>2</v>
      </c>
    </row>
    <row r="587" spans="1:5" x14ac:dyDescent="0.3">
      <c r="A587" s="3" t="s">
        <v>677</v>
      </c>
      <c r="B587" s="14" t="s">
        <v>2179</v>
      </c>
      <c r="C587" s="3" t="s">
        <v>2130</v>
      </c>
      <c r="D587" s="3"/>
      <c r="E587" s="2">
        <v>2</v>
      </c>
    </row>
    <row r="588" spans="1:5" x14ac:dyDescent="0.3">
      <c r="A588" s="3" t="s">
        <v>677</v>
      </c>
      <c r="B588" s="14" t="s">
        <v>2178</v>
      </c>
      <c r="C588" s="3" t="s">
        <v>154</v>
      </c>
      <c r="D588" s="3"/>
      <c r="E588" s="2">
        <v>2</v>
      </c>
    </row>
    <row r="589" spans="1:5" x14ac:dyDescent="0.3">
      <c r="A589" s="3" t="s">
        <v>674</v>
      </c>
      <c r="B589" s="15" t="s">
        <v>2177</v>
      </c>
      <c r="C589" s="3" t="s">
        <v>1785</v>
      </c>
      <c r="D589" s="3"/>
      <c r="E589" s="2">
        <v>10</v>
      </c>
    </row>
    <row r="590" spans="1:5" x14ac:dyDescent="0.3">
      <c r="A590" s="3" t="s">
        <v>677</v>
      </c>
      <c r="B590" s="14" t="s">
        <v>2176</v>
      </c>
      <c r="C590" s="3" t="s">
        <v>2175</v>
      </c>
      <c r="D590" s="3"/>
      <c r="E590" s="2">
        <v>5</v>
      </c>
    </row>
    <row r="591" spans="1:5" x14ac:dyDescent="0.3">
      <c r="A591" s="3" t="s">
        <v>677</v>
      </c>
      <c r="B591" s="14" t="s">
        <v>2174</v>
      </c>
      <c r="C591" s="3" t="s">
        <v>2173</v>
      </c>
      <c r="D591" s="3"/>
      <c r="E591" s="2">
        <v>2</v>
      </c>
    </row>
    <row r="592" spans="1:5" x14ac:dyDescent="0.3">
      <c r="A592" s="3" t="s">
        <v>677</v>
      </c>
      <c r="B592" s="14" t="s">
        <v>2172</v>
      </c>
      <c r="C592" s="3" t="s">
        <v>2171</v>
      </c>
      <c r="D592" s="3"/>
      <c r="E592" s="2">
        <v>9</v>
      </c>
    </row>
    <row r="593" spans="1:5" x14ac:dyDescent="0.3">
      <c r="A593" s="3" t="s">
        <v>677</v>
      </c>
      <c r="B593" s="14" t="s">
        <v>2170</v>
      </c>
      <c r="C593" s="3" t="s">
        <v>2169</v>
      </c>
      <c r="D593" s="3"/>
      <c r="E593" s="2">
        <v>9</v>
      </c>
    </row>
    <row r="594" spans="1:5" x14ac:dyDescent="0.3">
      <c r="A594" s="3" t="s">
        <v>677</v>
      </c>
      <c r="B594" s="14" t="s">
        <v>2168</v>
      </c>
      <c r="C594" s="3" t="s">
        <v>2167</v>
      </c>
      <c r="D594" s="3"/>
      <c r="E594" s="2">
        <v>4</v>
      </c>
    </row>
    <row r="595" spans="1:5" x14ac:dyDescent="0.3">
      <c r="A595" s="3" t="s">
        <v>677</v>
      </c>
      <c r="B595" s="15" t="s">
        <v>2166</v>
      </c>
      <c r="C595" s="3" t="s">
        <v>307</v>
      </c>
      <c r="D595" s="3"/>
      <c r="E595" s="2">
        <v>21</v>
      </c>
    </row>
    <row r="596" spans="1:5" x14ac:dyDescent="0.3">
      <c r="A596" s="3" t="s">
        <v>677</v>
      </c>
      <c r="B596" s="14" t="s">
        <v>2165</v>
      </c>
      <c r="C596" s="3" t="s">
        <v>2164</v>
      </c>
      <c r="D596" s="3"/>
      <c r="E596" s="2">
        <v>2</v>
      </c>
    </row>
    <row r="597" spans="1:5" x14ac:dyDescent="0.3">
      <c r="A597" s="3" t="s">
        <v>677</v>
      </c>
      <c r="B597" s="14" t="s">
        <v>2163</v>
      </c>
      <c r="C597" s="3" t="s">
        <v>2162</v>
      </c>
      <c r="D597" s="3"/>
      <c r="E597" s="2">
        <v>4</v>
      </c>
    </row>
    <row r="598" spans="1:5" x14ac:dyDescent="0.3">
      <c r="A598" s="3" t="s">
        <v>677</v>
      </c>
      <c r="B598" s="14" t="s">
        <v>2161</v>
      </c>
      <c r="C598" s="3" t="s">
        <v>2160</v>
      </c>
      <c r="D598" s="3"/>
      <c r="E598" s="2">
        <v>2</v>
      </c>
    </row>
    <row r="599" spans="1:5" x14ac:dyDescent="0.3">
      <c r="A599" s="3" t="s">
        <v>677</v>
      </c>
      <c r="B599" s="14" t="s">
        <v>2159</v>
      </c>
      <c r="C599" s="3" t="s">
        <v>2158</v>
      </c>
      <c r="D599" s="3"/>
      <c r="E599" s="2">
        <v>5</v>
      </c>
    </row>
    <row r="600" spans="1:5" x14ac:dyDescent="0.3">
      <c r="A600" s="3" t="s">
        <v>677</v>
      </c>
      <c r="B600" s="14" t="s">
        <v>2157</v>
      </c>
      <c r="C600" s="3" t="s">
        <v>475</v>
      </c>
      <c r="D600" s="3"/>
      <c r="E600" s="2">
        <v>2</v>
      </c>
    </row>
    <row r="601" spans="1:5" x14ac:dyDescent="0.3">
      <c r="A601" s="3" t="s">
        <v>677</v>
      </c>
      <c r="B601" s="14" t="s">
        <v>2156</v>
      </c>
      <c r="C601" s="3" t="s">
        <v>2155</v>
      </c>
      <c r="D601" s="3"/>
      <c r="E601" s="2">
        <v>2</v>
      </c>
    </row>
    <row r="602" spans="1:5" x14ac:dyDescent="0.3">
      <c r="A602" s="3" t="s">
        <v>674</v>
      </c>
      <c r="B602" s="14" t="s">
        <v>2154</v>
      </c>
      <c r="C602" s="3" t="s">
        <v>963</v>
      </c>
      <c r="D602" s="3"/>
      <c r="E602" s="2">
        <v>2</v>
      </c>
    </row>
    <row r="603" spans="1:5" x14ac:dyDescent="0.3">
      <c r="A603" s="3" t="s">
        <v>677</v>
      </c>
      <c r="B603" s="14" t="s">
        <v>2153</v>
      </c>
      <c r="C603" s="3" t="s">
        <v>2152</v>
      </c>
      <c r="D603" s="3"/>
      <c r="E603" s="2">
        <v>2</v>
      </c>
    </row>
    <row r="604" spans="1:5" x14ac:dyDescent="0.3">
      <c r="A604" s="3" t="s">
        <v>674</v>
      </c>
      <c r="B604" s="14" t="s">
        <v>2151</v>
      </c>
      <c r="C604" s="3" t="s">
        <v>2150</v>
      </c>
      <c r="D604" s="3"/>
      <c r="E604" s="2">
        <v>6</v>
      </c>
    </row>
    <row r="605" spans="1:5" x14ac:dyDescent="0.3">
      <c r="A605" s="3" t="s">
        <v>677</v>
      </c>
      <c r="B605" s="14" t="s">
        <v>2149</v>
      </c>
      <c r="C605" s="3" t="s">
        <v>2148</v>
      </c>
      <c r="D605" s="3"/>
      <c r="E605" s="2">
        <v>1</v>
      </c>
    </row>
    <row r="606" spans="1:5" x14ac:dyDescent="0.3">
      <c r="A606" s="3" t="s">
        <v>677</v>
      </c>
      <c r="B606" s="14" t="s">
        <v>2147</v>
      </c>
      <c r="C606" s="3" t="s">
        <v>2146</v>
      </c>
      <c r="D606" s="3"/>
      <c r="E606" s="2">
        <v>4</v>
      </c>
    </row>
    <row r="607" spans="1:5" x14ac:dyDescent="0.3">
      <c r="A607" s="3" t="s">
        <v>674</v>
      </c>
      <c r="B607" s="14" t="s">
        <v>2145</v>
      </c>
      <c r="C607" s="3" t="s">
        <v>2144</v>
      </c>
      <c r="D607" s="3"/>
      <c r="E607" s="2">
        <v>39</v>
      </c>
    </row>
    <row r="608" spans="1:5" x14ac:dyDescent="0.3">
      <c r="A608" s="3" t="s">
        <v>674</v>
      </c>
      <c r="B608" s="14" t="s">
        <v>2143</v>
      </c>
      <c r="C608" s="3" t="s">
        <v>2142</v>
      </c>
      <c r="D608" s="3"/>
      <c r="E608" s="2">
        <v>1</v>
      </c>
    </row>
    <row r="609" spans="1:5" x14ac:dyDescent="0.3">
      <c r="A609" s="3" t="s">
        <v>677</v>
      </c>
      <c r="B609" s="14" t="s">
        <v>2141</v>
      </c>
      <c r="C609" s="3" t="s">
        <v>2140</v>
      </c>
      <c r="D609" s="3"/>
      <c r="E609" s="2">
        <v>2</v>
      </c>
    </row>
    <row r="610" spans="1:5" x14ac:dyDescent="0.3">
      <c r="A610" s="3" t="s">
        <v>677</v>
      </c>
      <c r="B610" s="14" t="s">
        <v>2139</v>
      </c>
      <c r="C610" s="3" t="s">
        <v>2138</v>
      </c>
      <c r="D610" s="3"/>
      <c r="E610" s="2">
        <v>2</v>
      </c>
    </row>
    <row r="611" spans="1:5" x14ac:dyDescent="0.3">
      <c r="A611" s="3" t="s">
        <v>677</v>
      </c>
      <c r="B611" s="14" t="s">
        <v>2137</v>
      </c>
      <c r="C611" s="3" t="s">
        <v>2136</v>
      </c>
      <c r="D611" s="3"/>
      <c r="E611" s="2">
        <v>2</v>
      </c>
    </row>
    <row r="612" spans="1:5" x14ac:dyDescent="0.3">
      <c r="A612" s="3" t="s">
        <v>677</v>
      </c>
      <c r="B612" s="14" t="s">
        <v>2135</v>
      </c>
      <c r="C612" s="3" t="s">
        <v>2134</v>
      </c>
      <c r="D612" s="3"/>
      <c r="E612" s="2">
        <v>3</v>
      </c>
    </row>
    <row r="613" spans="1:5" x14ac:dyDescent="0.3">
      <c r="A613" s="3" t="s">
        <v>677</v>
      </c>
      <c r="B613" s="14" t="s">
        <v>2133</v>
      </c>
      <c r="C613" s="3" t="s">
        <v>2132</v>
      </c>
      <c r="D613" s="3"/>
      <c r="E613" s="2">
        <v>17</v>
      </c>
    </row>
    <row r="614" spans="1:5" x14ac:dyDescent="0.3">
      <c r="A614" s="3" t="s">
        <v>677</v>
      </c>
      <c r="B614" s="14" t="s">
        <v>2131</v>
      </c>
      <c r="C614" s="3" t="s">
        <v>2130</v>
      </c>
      <c r="D614" s="3"/>
      <c r="E614" s="2">
        <v>3</v>
      </c>
    </row>
    <row r="615" spans="1:5" x14ac:dyDescent="0.3">
      <c r="A615" s="3" t="s">
        <v>677</v>
      </c>
      <c r="B615" s="14" t="s">
        <v>2129</v>
      </c>
      <c r="C615" s="3" t="s">
        <v>2128</v>
      </c>
      <c r="D615" s="3"/>
      <c r="E615" s="2">
        <v>15</v>
      </c>
    </row>
    <row r="616" spans="1:5" x14ac:dyDescent="0.3">
      <c r="A616" s="3" t="s">
        <v>677</v>
      </c>
      <c r="B616" s="14" t="s">
        <v>2127</v>
      </c>
      <c r="C616" s="3" t="s">
        <v>2126</v>
      </c>
      <c r="D616" s="3"/>
      <c r="E616" s="2">
        <v>7</v>
      </c>
    </row>
    <row r="617" spans="1:5" x14ac:dyDescent="0.3">
      <c r="A617" s="3" t="s">
        <v>677</v>
      </c>
      <c r="B617" s="14" t="s">
        <v>2125</v>
      </c>
      <c r="C617" s="3" t="s">
        <v>2124</v>
      </c>
      <c r="D617" s="3"/>
      <c r="E617" s="2">
        <v>4</v>
      </c>
    </row>
    <row r="618" spans="1:5" x14ac:dyDescent="0.3">
      <c r="A618" s="3" t="s">
        <v>674</v>
      </c>
      <c r="B618" s="14" t="s">
        <v>2123</v>
      </c>
      <c r="C618" s="3" t="s">
        <v>2122</v>
      </c>
      <c r="D618" s="3"/>
      <c r="E618" s="2">
        <v>10</v>
      </c>
    </row>
    <row r="619" spans="1:5" x14ac:dyDescent="0.3">
      <c r="A619" s="3" t="s">
        <v>674</v>
      </c>
      <c r="B619" s="14" t="s">
        <v>2121</v>
      </c>
      <c r="C619" s="3" t="s">
        <v>1793</v>
      </c>
      <c r="D619" s="3"/>
      <c r="E619" s="2">
        <v>67</v>
      </c>
    </row>
    <row r="620" spans="1:5" x14ac:dyDescent="0.3">
      <c r="A620" s="3" t="s">
        <v>674</v>
      </c>
      <c r="B620" s="14" t="s">
        <v>2120</v>
      </c>
      <c r="C620" s="3" t="s">
        <v>132</v>
      </c>
      <c r="D620" s="3"/>
      <c r="E620" s="2">
        <v>2</v>
      </c>
    </row>
    <row r="621" spans="1:5" x14ac:dyDescent="0.3">
      <c r="A621" s="3" t="s">
        <v>677</v>
      </c>
      <c r="B621" s="14" t="s">
        <v>2119</v>
      </c>
      <c r="C621" s="3" t="s">
        <v>2118</v>
      </c>
      <c r="D621" s="3"/>
      <c r="E621" s="2">
        <v>2</v>
      </c>
    </row>
    <row r="622" spans="1:5" x14ac:dyDescent="0.3">
      <c r="A622" s="3" t="s">
        <v>674</v>
      </c>
      <c r="B622" s="15" t="s">
        <v>2117</v>
      </c>
      <c r="C622" s="3" t="s">
        <v>250</v>
      </c>
      <c r="D622" s="3"/>
      <c r="E622" s="2">
        <v>22</v>
      </c>
    </row>
    <row r="623" spans="1:5" x14ac:dyDescent="0.3">
      <c r="A623" s="3" t="s">
        <v>677</v>
      </c>
      <c r="B623" s="15" t="s">
        <v>2116</v>
      </c>
      <c r="C623" s="3" t="s">
        <v>2115</v>
      </c>
      <c r="D623" s="3"/>
      <c r="E623" s="2">
        <v>1</v>
      </c>
    </row>
    <row r="624" spans="1:5" x14ac:dyDescent="0.3">
      <c r="A624" s="3" t="s">
        <v>677</v>
      </c>
      <c r="B624" s="14" t="s">
        <v>2114</v>
      </c>
      <c r="C624" s="3" t="s">
        <v>2113</v>
      </c>
      <c r="D624" s="3"/>
      <c r="E624" s="2">
        <v>2</v>
      </c>
    </row>
    <row r="625" spans="1:5" x14ac:dyDescent="0.3">
      <c r="A625" s="3" t="s">
        <v>677</v>
      </c>
      <c r="B625" s="14" t="s">
        <v>2112</v>
      </c>
      <c r="C625" s="3" t="s">
        <v>2111</v>
      </c>
      <c r="D625" s="3"/>
      <c r="E625" s="2">
        <v>2</v>
      </c>
    </row>
    <row r="626" spans="1:5" x14ac:dyDescent="0.3">
      <c r="A626" s="3" t="s">
        <v>677</v>
      </c>
      <c r="B626" s="14" t="s">
        <v>2110</v>
      </c>
      <c r="C626" s="3" t="s">
        <v>2109</v>
      </c>
      <c r="D626" s="3"/>
      <c r="E626" s="2">
        <v>3</v>
      </c>
    </row>
    <row r="627" spans="1:5" x14ac:dyDescent="0.3">
      <c r="A627" s="3" t="s">
        <v>677</v>
      </c>
      <c r="B627" s="15" t="s">
        <v>2108</v>
      </c>
      <c r="C627" s="3" t="s">
        <v>267</v>
      </c>
      <c r="D627" s="3"/>
      <c r="E627" s="2">
        <v>28</v>
      </c>
    </row>
    <row r="628" spans="1:5" x14ac:dyDescent="0.3">
      <c r="A628" s="3" t="s">
        <v>677</v>
      </c>
      <c r="B628" s="14" t="s">
        <v>2107</v>
      </c>
      <c r="C628" s="3" t="s">
        <v>2106</v>
      </c>
      <c r="D628" s="3"/>
      <c r="E628" s="2">
        <v>7</v>
      </c>
    </row>
    <row r="629" spans="1:5" x14ac:dyDescent="0.3">
      <c r="A629" s="3" t="s">
        <v>677</v>
      </c>
      <c r="B629" s="14" t="s">
        <v>2105</v>
      </c>
      <c r="C629" s="3" t="s">
        <v>2104</v>
      </c>
      <c r="D629" s="3"/>
      <c r="E629" s="2">
        <v>4</v>
      </c>
    </row>
    <row r="630" spans="1:5" x14ac:dyDescent="0.3">
      <c r="A630" s="3" t="s">
        <v>677</v>
      </c>
      <c r="B630" s="14" t="s">
        <v>2103</v>
      </c>
      <c r="C630" s="3" t="s">
        <v>454</v>
      </c>
      <c r="D630" s="3"/>
      <c r="E630" s="2">
        <v>4</v>
      </c>
    </row>
    <row r="631" spans="1:5" x14ac:dyDescent="0.3">
      <c r="A631" s="3" t="s">
        <v>677</v>
      </c>
      <c r="B631" s="14" t="s">
        <v>2102</v>
      </c>
      <c r="C631" s="3" t="s">
        <v>2101</v>
      </c>
      <c r="D631" s="3"/>
      <c r="E631" s="2">
        <v>6</v>
      </c>
    </row>
    <row r="632" spans="1:5" x14ac:dyDescent="0.3">
      <c r="A632" s="3" t="s">
        <v>677</v>
      </c>
      <c r="B632" s="14" t="s">
        <v>2100</v>
      </c>
      <c r="C632" s="3" t="s">
        <v>2099</v>
      </c>
      <c r="D632" s="3"/>
      <c r="E632" s="2">
        <v>2</v>
      </c>
    </row>
    <row r="633" spans="1:5" x14ac:dyDescent="0.3">
      <c r="A633" s="3" t="s">
        <v>677</v>
      </c>
      <c r="B633" s="14" t="s">
        <v>2098</v>
      </c>
      <c r="C633" s="3" t="s">
        <v>2097</v>
      </c>
      <c r="D633" s="3"/>
      <c r="E633" s="2">
        <v>6</v>
      </c>
    </row>
    <row r="634" spans="1:5" x14ac:dyDescent="0.3">
      <c r="A634" s="3" t="s">
        <v>677</v>
      </c>
      <c r="B634" s="14" t="s">
        <v>2096</v>
      </c>
      <c r="C634" s="3" t="s">
        <v>624</v>
      </c>
      <c r="D634" s="3"/>
      <c r="E634" s="2">
        <v>6</v>
      </c>
    </row>
    <row r="635" spans="1:5" x14ac:dyDescent="0.3">
      <c r="A635" s="3" t="s">
        <v>674</v>
      </c>
      <c r="B635" s="14" t="s">
        <v>2095</v>
      </c>
      <c r="C635" s="3" t="s">
        <v>2094</v>
      </c>
      <c r="D635" s="3"/>
      <c r="E635" s="2">
        <v>4</v>
      </c>
    </row>
    <row r="636" spans="1:5" x14ac:dyDescent="0.3">
      <c r="A636" s="3" t="s">
        <v>677</v>
      </c>
      <c r="B636" s="14" t="s">
        <v>2093</v>
      </c>
      <c r="C636" s="3" t="s">
        <v>2092</v>
      </c>
      <c r="D636" s="3"/>
      <c r="E636" s="2">
        <v>2</v>
      </c>
    </row>
    <row r="637" spans="1:5" x14ac:dyDescent="0.3">
      <c r="A637" s="3" t="s">
        <v>677</v>
      </c>
      <c r="B637" s="14" t="s">
        <v>2091</v>
      </c>
      <c r="C637" s="3" t="s">
        <v>2090</v>
      </c>
      <c r="D637" s="3"/>
      <c r="E637" s="2">
        <v>87</v>
      </c>
    </row>
    <row r="638" spans="1:5" x14ac:dyDescent="0.3">
      <c r="A638" s="3" t="s">
        <v>677</v>
      </c>
      <c r="B638" s="14" t="s">
        <v>2089</v>
      </c>
      <c r="C638" s="3" t="s">
        <v>2088</v>
      </c>
      <c r="D638" s="3"/>
      <c r="E638" s="2">
        <v>1</v>
      </c>
    </row>
    <row r="639" spans="1:5" x14ac:dyDescent="0.3">
      <c r="A639" s="3" t="s">
        <v>677</v>
      </c>
      <c r="B639" s="14" t="s">
        <v>2087</v>
      </c>
      <c r="C639" s="3" t="s">
        <v>2075</v>
      </c>
      <c r="D639" s="3"/>
      <c r="E639" s="2">
        <v>6</v>
      </c>
    </row>
    <row r="640" spans="1:5" x14ac:dyDescent="0.3">
      <c r="A640" s="3" t="s">
        <v>677</v>
      </c>
      <c r="B640" s="14" t="s">
        <v>2086</v>
      </c>
      <c r="C640" s="3" t="s">
        <v>2085</v>
      </c>
      <c r="D640" s="3"/>
      <c r="E640" s="2">
        <v>1</v>
      </c>
    </row>
    <row r="641" spans="1:5" x14ac:dyDescent="0.3">
      <c r="A641" s="3" t="s">
        <v>677</v>
      </c>
      <c r="B641" s="14" t="s">
        <v>2084</v>
      </c>
      <c r="C641" s="3" t="s">
        <v>624</v>
      </c>
      <c r="D641" s="3"/>
      <c r="E641" s="2">
        <v>3</v>
      </c>
    </row>
    <row r="642" spans="1:5" x14ac:dyDescent="0.3">
      <c r="A642" s="3" t="s">
        <v>677</v>
      </c>
      <c r="B642" s="14" t="s">
        <v>2083</v>
      </c>
      <c r="C642" s="3" t="s">
        <v>2082</v>
      </c>
      <c r="D642" s="3"/>
      <c r="E642" s="2">
        <v>2</v>
      </c>
    </row>
    <row r="643" spans="1:5" x14ac:dyDescent="0.3">
      <c r="A643" s="3" t="s">
        <v>677</v>
      </c>
      <c r="B643" s="14" t="s">
        <v>2081</v>
      </c>
      <c r="C643" s="3" t="s">
        <v>562</v>
      </c>
      <c r="D643" s="3"/>
      <c r="E643" s="2">
        <v>5</v>
      </c>
    </row>
    <row r="644" spans="1:5" x14ac:dyDescent="0.3">
      <c r="A644" s="3" t="s">
        <v>677</v>
      </c>
      <c r="B644" s="14" t="s">
        <v>2080</v>
      </c>
      <c r="C644" s="3" t="s">
        <v>2079</v>
      </c>
      <c r="D644" s="3"/>
      <c r="E644" s="2">
        <v>10</v>
      </c>
    </row>
    <row r="645" spans="1:5" x14ac:dyDescent="0.3">
      <c r="A645" s="3" t="s">
        <v>677</v>
      </c>
      <c r="B645" s="14" t="s">
        <v>2078</v>
      </c>
      <c r="C645" s="3" t="s">
        <v>2077</v>
      </c>
      <c r="D645" s="3"/>
      <c r="E645" s="2">
        <v>6</v>
      </c>
    </row>
    <row r="646" spans="1:5" x14ac:dyDescent="0.3">
      <c r="A646" s="3" t="s">
        <v>677</v>
      </c>
      <c r="B646" s="14" t="s">
        <v>2076</v>
      </c>
      <c r="C646" s="3" t="s">
        <v>2075</v>
      </c>
      <c r="D646" s="3"/>
      <c r="E646" s="2">
        <v>12</v>
      </c>
    </row>
    <row r="647" spans="1:5" x14ac:dyDescent="0.3">
      <c r="A647" s="3" t="s">
        <v>677</v>
      </c>
      <c r="B647" s="14" t="s">
        <v>2074</v>
      </c>
      <c r="C647" s="3" t="s">
        <v>2073</v>
      </c>
      <c r="D647" s="3"/>
      <c r="E647" s="2">
        <v>5</v>
      </c>
    </row>
    <row r="648" spans="1:5" x14ac:dyDescent="0.3">
      <c r="A648" s="3" t="s">
        <v>677</v>
      </c>
      <c r="B648" s="14" t="s">
        <v>2072</v>
      </c>
      <c r="C648" s="3" t="s">
        <v>2071</v>
      </c>
      <c r="D648" s="3"/>
      <c r="E648" s="2">
        <v>2</v>
      </c>
    </row>
    <row r="649" spans="1:5" x14ac:dyDescent="0.3">
      <c r="A649" s="3" t="s">
        <v>674</v>
      </c>
      <c r="B649" s="14" t="s">
        <v>2070</v>
      </c>
      <c r="C649" s="3" t="s">
        <v>2069</v>
      </c>
      <c r="D649" s="3"/>
      <c r="E649" s="2">
        <v>6</v>
      </c>
    </row>
    <row r="650" spans="1:5" x14ac:dyDescent="0.3">
      <c r="A650" s="3" t="s">
        <v>677</v>
      </c>
      <c r="B650" s="14" t="s">
        <v>2068</v>
      </c>
      <c r="C650" s="3" t="s">
        <v>2067</v>
      </c>
      <c r="D650" s="3"/>
      <c r="E650" s="2">
        <v>6</v>
      </c>
    </row>
    <row r="651" spans="1:5" x14ac:dyDescent="0.3">
      <c r="A651" s="3" t="s">
        <v>677</v>
      </c>
      <c r="B651" s="14" t="s">
        <v>2066</v>
      </c>
      <c r="C651" s="3" t="s">
        <v>2065</v>
      </c>
      <c r="D651" s="3"/>
      <c r="E651" s="2">
        <v>6</v>
      </c>
    </row>
    <row r="652" spans="1:5" x14ac:dyDescent="0.3">
      <c r="A652" s="3" t="s">
        <v>677</v>
      </c>
      <c r="B652" s="14" t="s">
        <v>2064</v>
      </c>
      <c r="C652" s="3" t="s">
        <v>1591</v>
      </c>
      <c r="D652" s="3"/>
      <c r="E652" s="2">
        <v>3</v>
      </c>
    </row>
    <row r="653" spans="1:5" x14ac:dyDescent="0.3">
      <c r="A653" s="3" t="s">
        <v>677</v>
      </c>
      <c r="B653" s="14" t="s">
        <v>2063</v>
      </c>
      <c r="C653" s="3" t="s">
        <v>2062</v>
      </c>
      <c r="D653" s="3"/>
      <c r="E653" s="2">
        <v>3</v>
      </c>
    </row>
    <row r="654" spans="1:5" x14ac:dyDescent="0.3">
      <c r="A654" s="3" t="s">
        <v>677</v>
      </c>
      <c r="B654" s="14" t="s">
        <v>2061</v>
      </c>
      <c r="C654" s="3" t="s">
        <v>2060</v>
      </c>
      <c r="D654" s="3"/>
      <c r="E654" s="2">
        <v>6</v>
      </c>
    </row>
    <row r="655" spans="1:5" x14ac:dyDescent="0.3">
      <c r="A655" s="3" t="s">
        <v>677</v>
      </c>
      <c r="B655" s="14" t="s">
        <v>2059</v>
      </c>
      <c r="C655" s="3" t="s">
        <v>2058</v>
      </c>
      <c r="D655" s="3"/>
      <c r="E655" s="2">
        <v>2</v>
      </c>
    </row>
    <row r="656" spans="1:5" x14ac:dyDescent="0.3">
      <c r="A656" s="3" t="s">
        <v>677</v>
      </c>
      <c r="B656" s="14" t="s">
        <v>2057</v>
      </c>
      <c r="C656" s="3" t="s">
        <v>2056</v>
      </c>
      <c r="D656" s="3"/>
      <c r="E656" s="2">
        <v>2</v>
      </c>
    </row>
    <row r="657" spans="1:5" x14ac:dyDescent="0.3">
      <c r="A657" s="3" t="s">
        <v>677</v>
      </c>
      <c r="B657" s="14" t="s">
        <v>2055</v>
      </c>
      <c r="C657" s="3" t="s">
        <v>2047</v>
      </c>
      <c r="D657" s="3"/>
      <c r="E657" s="2">
        <v>5</v>
      </c>
    </row>
    <row r="658" spans="1:5" x14ac:dyDescent="0.3">
      <c r="A658" s="3" t="s">
        <v>677</v>
      </c>
      <c r="B658" s="14" t="s">
        <v>2054</v>
      </c>
      <c r="C658" s="3" t="s">
        <v>2053</v>
      </c>
      <c r="D658" s="3"/>
      <c r="E658" s="2">
        <v>7</v>
      </c>
    </row>
    <row r="659" spans="1:5" x14ac:dyDescent="0.3">
      <c r="A659" s="3" t="s">
        <v>677</v>
      </c>
      <c r="B659" s="14" t="s">
        <v>2052</v>
      </c>
      <c r="C659" s="3" t="s">
        <v>1964</v>
      </c>
      <c r="D659" s="3"/>
      <c r="E659" s="2">
        <v>2</v>
      </c>
    </row>
    <row r="660" spans="1:5" x14ac:dyDescent="0.3">
      <c r="A660" s="3" t="s">
        <v>677</v>
      </c>
      <c r="B660" s="14" t="s">
        <v>2051</v>
      </c>
      <c r="C660" s="3" t="s">
        <v>2050</v>
      </c>
      <c r="D660" s="3"/>
      <c r="E660" s="2">
        <v>2</v>
      </c>
    </row>
    <row r="661" spans="1:5" x14ac:dyDescent="0.3">
      <c r="A661" s="3" t="s">
        <v>674</v>
      </c>
      <c r="B661" s="14" t="s">
        <v>2049</v>
      </c>
      <c r="C661" s="3" t="s">
        <v>1632</v>
      </c>
      <c r="D661" s="3"/>
      <c r="E661" s="2">
        <v>2</v>
      </c>
    </row>
    <row r="662" spans="1:5" x14ac:dyDescent="0.3">
      <c r="A662" s="3" t="s">
        <v>674</v>
      </c>
      <c r="B662" s="14" t="s">
        <v>2048</v>
      </c>
      <c r="C662" s="3" t="s">
        <v>2047</v>
      </c>
      <c r="D662" s="3"/>
      <c r="E662" s="2">
        <v>9</v>
      </c>
    </row>
    <row r="663" spans="1:5" x14ac:dyDescent="0.3">
      <c r="A663" s="3" t="s">
        <v>674</v>
      </c>
      <c r="B663" s="14" t="s">
        <v>2046</v>
      </c>
      <c r="C663" s="3" t="s">
        <v>2045</v>
      </c>
      <c r="D663" s="3"/>
      <c r="E663" s="2">
        <v>3</v>
      </c>
    </row>
    <row r="664" spans="1:5" x14ac:dyDescent="0.3">
      <c r="A664" s="3" t="s">
        <v>677</v>
      </c>
      <c r="B664" s="14" t="s">
        <v>2044</v>
      </c>
      <c r="C664" s="3" t="s">
        <v>2043</v>
      </c>
      <c r="D664" s="3"/>
      <c r="E664" s="2">
        <v>6</v>
      </c>
    </row>
    <row r="665" spans="1:5" x14ac:dyDescent="0.3">
      <c r="A665" s="3" t="s">
        <v>677</v>
      </c>
      <c r="B665" s="14" t="s">
        <v>2042</v>
      </c>
      <c r="C665" s="3" t="s">
        <v>2041</v>
      </c>
      <c r="D665" s="3"/>
      <c r="E665" s="2">
        <v>8</v>
      </c>
    </row>
    <row r="666" spans="1:5" x14ac:dyDescent="0.3">
      <c r="A666" s="3" t="s">
        <v>677</v>
      </c>
      <c r="B666" s="14" t="s">
        <v>2040</v>
      </c>
      <c r="C666" s="3" t="s">
        <v>2039</v>
      </c>
      <c r="D666" s="3"/>
      <c r="E666" s="2">
        <v>2</v>
      </c>
    </row>
    <row r="667" spans="1:5" x14ac:dyDescent="0.3">
      <c r="A667" s="3" t="s">
        <v>677</v>
      </c>
      <c r="B667" s="14" t="s">
        <v>2038</v>
      </c>
      <c r="C667" s="3" t="s">
        <v>2037</v>
      </c>
      <c r="D667" s="3"/>
      <c r="E667" s="2">
        <v>2</v>
      </c>
    </row>
    <row r="668" spans="1:5" x14ac:dyDescent="0.3">
      <c r="A668" s="3" t="s">
        <v>677</v>
      </c>
      <c r="B668" s="14" t="s">
        <v>2036</v>
      </c>
      <c r="C668" s="3" t="s">
        <v>2035</v>
      </c>
      <c r="D668" s="3"/>
      <c r="E668" s="2">
        <v>4</v>
      </c>
    </row>
    <row r="669" spans="1:5" x14ac:dyDescent="0.3">
      <c r="A669" s="3" t="s">
        <v>677</v>
      </c>
      <c r="B669" s="14" t="s">
        <v>2034</v>
      </c>
      <c r="C669" s="3" t="s">
        <v>454</v>
      </c>
      <c r="D669" s="3"/>
      <c r="E669" s="2">
        <v>35</v>
      </c>
    </row>
    <row r="670" spans="1:5" x14ac:dyDescent="0.3">
      <c r="A670" s="3" t="s">
        <v>677</v>
      </c>
      <c r="B670" s="14" t="s">
        <v>2033</v>
      </c>
      <c r="C670" s="3" t="s">
        <v>1423</v>
      </c>
      <c r="D670" s="3"/>
      <c r="E670" s="2">
        <v>5</v>
      </c>
    </row>
    <row r="671" spans="1:5" x14ac:dyDescent="0.3">
      <c r="A671" s="3" t="s">
        <v>674</v>
      </c>
      <c r="B671" s="14" t="s">
        <v>2032</v>
      </c>
      <c r="C671" s="3" t="s">
        <v>2031</v>
      </c>
      <c r="D671" s="3"/>
      <c r="E671" s="2">
        <v>3</v>
      </c>
    </row>
    <row r="672" spans="1:5" x14ac:dyDescent="0.3">
      <c r="A672" s="3" t="s">
        <v>677</v>
      </c>
      <c r="B672" s="14" t="s">
        <v>2030</v>
      </c>
      <c r="C672" s="3" t="s">
        <v>624</v>
      </c>
      <c r="D672" s="3"/>
      <c r="E672" s="2">
        <v>6</v>
      </c>
    </row>
    <row r="673" spans="1:5" x14ac:dyDescent="0.3">
      <c r="A673" s="3" t="s">
        <v>677</v>
      </c>
      <c r="B673" s="14" t="s">
        <v>2029</v>
      </c>
      <c r="C673" s="3" t="s">
        <v>2028</v>
      </c>
      <c r="D673" s="3"/>
      <c r="E673" s="2">
        <v>17</v>
      </c>
    </row>
    <row r="674" spans="1:5" x14ac:dyDescent="0.3">
      <c r="A674" s="3" t="s">
        <v>677</v>
      </c>
      <c r="B674" s="14" t="s">
        <v>2027</v>
      </c>
      <c r="C674" s="3" t="s">
        <v>452</v>
      </c>
      <c r="D674" s="3"/>
      <c r="E674" s="2">
        <v>9</v>
      </c>
    </row>
    <row r="675" spans="1:5" x14ac:dyDescent="0.3">
      <c r="A675" s="3" t="s">
        <v>674</v>
      </c>
      <c r="B675" s="14" t="s">
        <v>2026</v>
      </c>
      <c r="C675" s="3" t="s">
        <v>1224</v>
      </c>
      <c r="D675" s="3"/>
      <c r="E675" s="2">
        <v>21</v>
      </c>
    </row>
    <row r="676" spans="1:5" x14ac:dyDescent="0.3">
      <c r="A676" s="3" t="s">
        <v>677</v>
      </c>
      <c r="B676" s="14">
        <v>12604</v>
      </c>
      <c r="C676" s="3" t="s">
        <v>2025</v>
      </c>
      <c r="D676" s="3"/>
      <c r="E676" s="2">
        <v>1</v>
      </c>
    </row>
    <row r="677" spans="1:5" x14ac:dyDescent="0.3">
      <c r="A677" s="3" t="s">
        <v>677</v>
      </c>
      <c r="B677" s="14" t="s">
        <v>2024</v>
      </c>
      <c r="C677" s="3" t="s">
        <v>2023</v>
      </c>
      <c r="D677" s="3"/>
      <c r="E677" s="2">
        <v>5</v>
      </c>
    </row>
    <row r="678" spans="1:5" x14ac:dyDescent="0.3">
      <c r="A678" s="3" t="s">
        <v>677</v>
      </c>
      <c r="B678" s="14" t="s">
        <v>2022</v>
      </c>
      <c r="C678" s="3" t="s">
        <v>2021</v>
      </c>
      <c r="D678" s="3"/>
      <c r="E678" s="2">
        <v>4</v>
      </c>
    </row>
    <row r="679" spans="1:5" x14ac:dyDescent="0.3">
      <c r="A679" s="3" t="s">
        <v>677</v>
      </c>
      <c r="B679" s="14" t="s">
        <v>2020</v>
      </c>
      <c r="C679" s="3" t="s">
        <v>2019</v>
      </c>
      <c r="D679" s="3"/>
      <c r="E679" s="2">
        <v>2</v>
      </c>
    </row>
    <row r="680" spans="1:5" x14ac:dyDescent="0.3">
      <c r="A680" s="3" t="s">
        <v>674</v>
      </c>
      <c r="B680" s="14" t="s">
        <v>2018</v>
      </c>
      <c r="C680" s="3" t="s">
        <v>2017</v>
      </c>
      <c r="D680" s="3"/>
      <c r="E680" s="2">
        <v>1</v>
      </c>
    </row>
    <row r="681" spans="1:5" x14ac:dyDescent="0.3">
      <c r="A681" s="3" t="s">
        <v>677</v>
      </c>
      <c r="B681" s="14" t="s">
        <v>2016</v>
      </c>
      <c r="C681" s="3" t="s">
        <v>2015</v>
      </c>
      <c r="D681" s="3"/>
      <c r="E681" s="2">
        <v>13</v>
      </c>
    </row>
    <row r="682" spans="1:5" x14ac:dyDescent="0.3">
      <c r="A682" s="3" t="s">
        <v>674</v>
      </c>
      <c r="B682" s="14" t="s">
        <v>2014</v>
      </c>
      <c r="C682" s="3" t="s">
        <v>2013</v>
      </c>
      <c r="D682" s="3"/>
      <c r="E682" s="2">
        <v>6</v>
      </c>
    </row>
    <row r="683" spans="1:5" x14ac:dyDescent="0.3">
      <c r="A683" s="3" t="s">
        <v>677</v>
      </c>
      <c r="B683" s="14" t="s">
        <v>2012</v>
      </c>
      <c r="C683" s="3" t="s">
        <v>2011</v>
      </c>
      <c r="D683" s="3"/>
      <c r="E683" s="2">
        <v>4</v>
      </c>
    </row>
    <row r="684" spans="1:5" x14ac:dyDescent="0.3">
      <c r="A684" s="3" t="s">
        <v>677</v>
      </c>
      <c r="B684" s="14" t="s">
        <v>2010</v>
      </c>
      <c r="C684" s="3" t="s">
        <v>2009</v>
      </c>
      <c r="D684" s="3"/>
      <c r="E684" s="2">
        <v>1</v>
      </c>
    </row>
    <row r="685" spans="1:5" x14ac:dyDescent="0.3">
      <c r="A685" s="3" t="s">
        <v>677</v>
      </c>
      <c r="B685" s="14" t="s">
        <v>2008</v>
      </c>
      <c r="C685" s="3" t="s">
        <v>2007</v>
      </c>
      <c r="D685" s="3"/>
      <c r="E685" s="2">
        <v>3</v>
      </c>
    </row>
    <row r="686" spans="1:5" x14ac:dyDescent="0.3">
      <c r="A686" s="3" t="s">
        <v>677</v>
      </c>
      <c r="B686" s="14" t="s">
        <v>2006</v>
      </c>
      <c r="C686" s="3" t="s">
        <v>740</v>
      </c>
      <c r="D686" s="3"/>
      <c r="E686" s="2">
        <v>1</v>
      </c>
    </row>
    <row r="687" spans="1:5" x14ac:dyDescent="0.3">
      <c r="A687" s="3" t="s">
        <v>677</v>
      </c>
      <c r="B687" s="14" t="s">
        <v>2005</v>
      </c>
      <c r="C687" s="3" t="s">
        <v>2004</v>
      </c>
      <c r="D687" s="3"/>
      <c r="E687" s="2">
        <v>2</v>
      </c>
    </row>
    <row r="688" spans="1:5" x14ac:dyDescent="0.3">
      <c r="A688" s="3" t="s">
        <v>674</v>
      </c>
      <c r="B688" s="14" t="s">
        <v>2003</v>
      </c>
      <c r="C688" s="3" t="s">
        <v>740</v>
      </c>
      <c r="D688" s="3"/>
      <c r="E688" s="2">
        <v>1</v>
      </c>
    </row>
    <row r="689" spans="1:5" x14ac:dyDescent="0.3">
      <c r="A689" s="3" t="s">
        <v>677</v>
      </c>
      <c r="B689" s="14" t="s">
        <v>2002</v>
      </c>
      <c r="C689" s="3" t="s">
        <v>2001</v>
      </c>
      <c r="D689" s="3"/>
      <c r="E689" s="2">
        <v>8</v>
      </c>
    </row>
    <row r="690" spans="1:5" x14ac:dyDescent="0.3">
      <c r="A690" s="3" t="s">
        <v>674</v>
      </c>
      <c r="B690" s="14" t="s">
        <v>2000</v>
      </c>
      <c r="C690" s="3" t="s">
        <v>1999</v>
      </c>
      <c r="D690" s="3"/>
      <c r="E690" s="2">
        <v>35</v>
      </c>
    </row>
    <row r="691" spans="1:5" x14ac:dyDescent="0.3">
      <c r="A691" s="3" t="s">
        <v>677</v>
      </c>
      <c r="B691" s="14" t="s">
        <v>1998</v>
      </c>
      <c r="C691" s="3" t="s">
        <v>1165</v>
      </c>
      <c r="D691" s="3"/>
      <c r="E691" s="2">
        <v>18</v>
      </c>
    </row>
    <row r="692" spans="1:5" x14ac:dyDescent="0.3">
      <c r="A692" s="3" t="s">
        <v>677</v>
      </c>
      <c r="B692" s="14" t="s">
        <v>1997</v>
      </c>
      <c r="C692" s="3" t="s">
        <v>1996</v>
      </c>
      <c r="D692" s="3"/>
      <c r="E692" s="2">
        <v>4</v>
      </c>
    </row>
    <row r="693" spans="1:5" x14ac:dyDescent="0.3">
      <c r="A693" s="3" t="s">
        <v>677</v>
      </c>
      <c r="B693" s="14" t="s">
        <v>1995</v>
      </c>
      <c r="C693" s="3" t="s">
        <v>1994</v>
      </c>
      <c r="D693" s="3"/>
      <c r="E693" s="2">
        <v>27</v>
      </c>
    </row>
    <row r="694" spans="1:5" x14ac:dyDescent="0.3">
      <c r="A694" s="3" t="s">
        <v>677</v>
      </c>
      <c r="B694" s="14" t="s">
        <v>1993</v>
      </c>
      <c r="C694" s="3" t="s">
        <v>1992</v>
      </c>
      <c r="D694" s="3"/>
      <c r="E694" s="2">
        <v>30</v>
      </c>
    </row>
    <row r="695" spans="1:5" x14ac:dyDescent="0.3">
      <c r="A695" s="3" t="s">
        <v>677</v>
      </c>
      <c r="B695" s="14" t="s">
        <v>1991</v>
      </c>
      <c r="C695" s="3" t="s">
        <v>1990</v>
      </c>
      <c r="D695" s="3"/>
      <c r="E695" s="2">
        <v>2</v>
      </c>
    </row>
    <row r="696" spans="1:5" x14ac:dyDescent="0.3">
      <c r="A696" s="3" t="s">
        <v>677</v>
      </c>
      <c r="B696" s="14" t="s">
        <v>1989</v>
      </c>
      <c r="C696" s="3" t="s">
        <v>1988</v>
      </c>
      <c r="D696" s="3"/>
      <c r="E696" s="2">
        <v>10</v>
      </c>
    </row>
    <row r="697" spans="1:5" x14ac:dyDescent="0.3">
      <c r="A697" s="3" t="s">
        <v>677</v>
      </c>
      <c r="B697" s="15" t="s">
        <v>1987</v>
      </c>
      <c r="C697" s="3" t="s">
        <v>1986</v>
      </c>
      <c r="D697" s="3"/>
      <c r="E697" s="2">
        <v>5</v>
      </c>
    </row>
    <row r="698" spans="1:5" x14ac:dyDescent="0.3">
      <c r="A698" s="3" t="s">
        <v>677</v>
      </c>
      <c r="B698" s="15" t="s">
        <v>1984</v>
      </c>
      <c r="C698" s="3" t="s">
        <v>1983</v>
      </c>
      <c r="D698" s="3"/>
      <c r="E698" s="2">
        <v>6</v>
      </c>
    </row>
    <row r="699" spans="1:5" x14ac:dyDescent="0.3">
      <c r="A699" s="3" t="s">
        <v>677</v>
      </c>
      <c r="B699" s="14" t="s">
        <v>1982</v>
      </c>
      <c r="C699" s="3" t="s">
        <v>1981</v>
      </c>
      <c r="D699" s="3"/>
      <c r="E699" s="2">
        <v>13</v>
      </c>
    </row>
    <row r="700" spans="1:5" x14ac:dyDescent="0.3">
      <c r="A700" s="3" t="s">
        <v>677</v>
      </c>
      <c r="B700" s="14" t="s">
        <v>1980</v>
      </c>
      <c r="C700" s="3" t="s">
        <v>1979</v>
      </c>
      <c r="D700" s="3"/>
      <c r="E700" s="2">
        <v>2</v>
      </c>
    </row>
    <row r="701" spans="1:5" x14ac:dyDescent="0.3">
      <c r="A701" s="3" t="s">
        <v>677</v>
      </c>
      <c r="B701" s="14" t="s">
        <v>1978</v>
      </c>
      <c r="C701" s="3" t="s">
        <v>1591</v>
      </c>
      <c r="D701" s="3"/>
      <c r="E701" s="2">
        <v>2</v>
      </c>
    </row>
    <row r="702" spans="1:5" x14ac:dyDescent="0.3">
      <c r="A702" s="3" t="s">
        <v>677</v>
      </c>
      <c r="B702" s="14" t="s">
        <v>1977</v>
      </c>
      <c r="C702" s="3" t="s">
        <v>1976</v>
      </c>
      <c r="D702" s="3"/>
      <c r="E702" s="2">
        <v>4</v>
      </c>
    </row>
    <row r="703" spans="1:5" x14ac:dyDescent="0.3">
      <c r="A703" s="3" t="s">
        <v>677</v>
      </c>
      <c r="B703" s="14" t="s">
        <v>1975</v>
      </c>
      <c r="C703" s="3" t="s">
        <v>963</v>
      </c>
      <c r="D703" s="3"/>
      <c r="E703" s="2">
        <v>3</v>
      </c>
    </row>
    <row r="704" spans="1:5" x14ac:dyDescent="0.3">
      <c r="A704" s="3" t="s">
        <v>677</v>
      </c>
      <c r="B704" s="14" t="s">
        <v>1974</v>
      </c>
      <c r="C704" s="3" t="s">
        <v>1973</v>
      </c>
      <c r="D704" s="3"/>
      <c r="E704" s="2">
        <v>4</v>
      </c>
    </row>
    <row r="705" spans="1:5" x14ac:dyDescent="0.3">
      <c r="A705" s="3" t="s">
        <v>677</v>
      </c>
      <c r="B705" s="14" t="s">
        <v>1972</v>
      </c>
      <c r="C705" s="3" t="s">
        <v>624</v>
      </c>
      <c r="D705" s="3"/>
      <c r="E705" s="2">
        <v>2</v>
      </c>
    </row>
    <row r="706" spans="1:5" x14ac:dyDescent="0.3">
      <c r="A706" s="3" t="s">
        <v>677</v>
      </c>
      <c r="B706" s="14" t="s">
        <v>1971</v>
      </c>
      <c r="C706" s="3" t="s">
        <v>1970</v>
      </c>
      <c r="D706" s="3"/>
      <c r="E706" s="2">
        <v>1</v>
      </c>
    </row>
    <row r="707" spans="1:5" x14ac:dyDescent="0.3">
      <c r="A707" s="3" t="s">
        <v>677</v>
      </c>
      <c r="B707" s="14" t="s">
        <v>1969</v>
      </c>
      <c r="C707" s="3" t="s">
        <v>1968</v>
      </c>
      <c r="D707" s="3"/>
      <c r="E707" s="2">
        <v>6</v>
      </c>
    </row>
    <row r="708" spans="1:5" x14ac:dyDescent="0.3">
      <c r="A708" s="3" t="s">
        <v>677</v>
      </c>
      <c r="B708" s="14" t="s">
        <v>1967</v>
      </c>
      <c r="C708" s="3" t="s">
        <v>1966</v>
      </c>
      <c r="D708" s="3"/>
      <c r="E708" s="2">
        <v>3</v>
      </c>
    </row>
    <row r="709" spans="1:5" x14ac:dyDescent="0.3">
      <c r="A709" s="3" t="s">
        <v>677</v>
      </c>
      <c r="B709" s="14" t="s">
        <v>1965</v>
      </c>
      <c r="C709" s="3" t="s">
        <v>1964</v>
      </c>
      <c r="D709" s="3"/>
      <c r="E709" s="2">
        <v>1</v>
      </c>
    </row>
    <row r="710" spans="1:5" x14ac:dyDescent="0.3">
      <c r="A710" s="3" t="s">
        <v>677</v>
      </c>
      <c r="B710" s="14" t="s">
        <v>1963</v>
      </c>
      <c r="C710" s="3" t="s">
        <v>1962</v>
      </c>
      <c r="D710" s="3"/>
      <c r="E710" s="2">
        <v>15</v>
      </c>
    </row>
    <row r="711" spans="1:5" x14ac:dyDescent="0.3">
      <c r="A711" s="3" t="s">
        <v>677</v>
      </c>
      <c r="B711" s="15" t="s">
        <v>1961</v>
      </c>
      <c r="C711" s="3" t="s">
        <v>1960</v>
      </c>
      <c r="D711" s="3"/>
      <c r="E711" s="2">
        <v>12</v>
      </c>
    </row>
    <row r="712" spans="1:5" x14ac:dyDescent="0.3">
      <c r="A712" s="3" t="s">
        <v>677</v>
      </c>
      <c r="B712" s="14" t="s">
        <v>1959</v>
      </c>
      <c r="C712" s="3" t="s">
        <v>1958</v>
      </c>
      <c r="D712" s="3"/>
      <c r="E712" s="2">
        <v>4</v>
      </c>
    </row>
    <row r="713" spans="1:5" x14ac:dyDescent="0.3">
      <c r="A713" s="3" t="s">
        <v>677</v>
      </c>
      <c r="B713" s="14" t="s">
        <v>1957</v>
      </c>
      <c r="C713" s="3" t="s">
        <v>1956</v>
      </c>
      <c r="D713" s="3"/>
      <c r="E713" s="2">
        <v>5</v>
      </c>
    </row>
    <row r="714" spans="1:5" x14ac:dyDescent="0.3">
      <c r="A714" s="3" t="s">
        <v>677</v>
      </c>
      <c r="B714" s="14" t="s">
        <v>1955</v>
      </c>
      <c r="C714" s="3" t="s">
        <v>154</v>
      </c>
      <c r="D714" s="3"/>
      <c r="E714" s="2">
        <v>3</v>
      </c>
    </row>
    <row r="715" spans="1:5" x14ac:dyDescent="0.3">
      <c r="A715" s="3" t="s">
        <v>674</v>
      </c>
      <c r="B715" s="14" t="s">
        <v>1954</v>
      </c>
      <c r="C715" s="3" t="s">
        <v>1953</v>
      </c>
      <c r="D715" s="3"/>
      <c r="E715" s="2">
        <v>6</v>
      </c>
    </row>
    <row r="716" spans="1:5" x14ac:dyDescent="0.3">
      <c r="A716" s="3" t="s">
        <v>677</v>
      </c>
      <c r="B716" s="14" t="s">
        <v>1952</v>
      </c>
      <c r="C716" s="3" t="s">
        <v>1951</v>
      </c>
      <c r="D716" s="3"/>
      <c r="E716" s="2">
        <v>32</v>
      </c>
    </row>
    <row r="717" spans="1:5" x14ac:dyDescent="0.3">
      <c r="A717" s="3" t="s">
        <v>674</v>
      </c>
      <c r="B717" s="14" t="s">
        <v>1950</v>
      </c>
      <c r="C717" s="3" t="s">
        <v>1949</v>
      </c>
      <c r="D717" s="3"/>
      <c r="E717" s="2">
        <v>21</v>
      </c>
    </row>
    <row r="718" spans="1:5" x14ac:dyDescent="0.3">
      <c r="A718" s="3" t="s">
        <v>677</v>
      </c>
      <c r="B718" s="14" t="s">
        <v>1948</v>
      </c>
      <c r="C718" s="3" t="s">
        <v>1947</v>
      </c>
      <c r="D718" s="3"/>
      <c r="E718" s="2">
        <v>1</v>
      </c>
    </row>
    <row r="719" spans="1:5" x14ac:dyDescent="0.3">
      <c r="A719" s="3" t="s">
        <v>677</v>
      </c>
      <c r="B719" s="15" t="s">
        <v>1946</v>
      </c>
      <c r="C719" s="3" t="s">
        <v>160</v>
      </c>
      <c r="D719" s="3"/>
      <c r="E719" s="2">
        <v>66</v>
      </c>
    </row>
    <row r="720" spans="1:5" x14ac:dyDescent="0.3">
      <c r="A720" s="3" t="s">
        <v>677</v>
      </c>
      <c r="B720" s="14" t="s">
        <v>1945</v>
      </c>
      <c r="C720" s="3" t="s">
        <v>1944</v>
      </c>
      <c r="D720" s="3"/>
      <c r="E720" s="2">
        <v>1</v>
      </c>
    </row>
    <row r="721" spans="1:5" x14ac:dyDescent="0.3">
      <c r="A721" s="3" t="s">
        <v>677</v>
      </c>
      <c r="B721" s="14" t="s">
        <v>1943</v>
      </c>
      <c r="C721" s="3" t="s">
        <v>1942</v>
      </c>
      <c r="D721" s="3"/>
      <c r="E721" s="2">
        <v>26</v>
      </c>
    </row>
    <row r="722" spans="1:5" x14ac:dyDescent="0.3">
      <c r="A722" s="3" t="s">
        <v>677</v>
      </c>
      <c r="B722" s="14" t="s">
        <v>1941</v>
      </c>
      <c r="C722" s="3" t="s">
        <v>624</v>
      </c>
      <c r="D722" s="3"/>
      <c r="E722" s="2">
        <v>2</v>
      </c>
    </row>
    <row r="723" spans="1:5" x14ac:dyDescent="0.3">
      <c r="A723" s="3" t="s">
        <v>677</v>
      </c>
      <c r="B723" s="14" t="s">
        <v>1940</v>
      </c>
      <c r="C723" s="3" t="s">
        <v>1939</v>
      </c>
      <c r="D723" s="3"/>
      <c r="E723" s="2">
        <v>2</v>
      </c>
    </row>
    <row r="724" spans="1:5" x14ac:dyDescent="0.3">
      <c r="A724" s="3" t="s">
        <v>674</v>
      </c>
      <c r="B724" s="14" t="s">
        <v>1938</v>
      </c>
      <c r="C724" s="3" t="s">
        <v>1937</v>
      </c>
      <c r="D724" s="3"/>
      <c r="E724" s="2">
        <v>6</v>
      </c>
    </row>
    <row r="725" spans="1:5" x14ac:dyDescent="0.3">
      <c r="A725" s="3" t="s">
        <v>677</v>
      </c>
      <c r="B725" s="14" t="s">
        <v>1936</v>
      </c>
      <c r="C725" s="3" t="s">
        <v>1935</v>
      </c>
      <c r="D725" s="3"/>
      <c r="E725" s="2">
        <v>2</v>
      </c>
    </row>
    <row r="726" spans="1:5" x14ac:dyDescent="0.3">
      <c r="A726" s="3" t="s">
        <v>677</v>
      </c>
      <c r="B726" s="14" t="s">
        <v>1934</v>
      </c>
      <c r="C726" s="3" t="s">
        <v>1933</v>
      </c>
      <c r="D726" s="3"/>
      <c r="E726" s="2">
        <v>2</v>
      </c>
    </row>
    <row r="727" spans="1:5" x14ac:dyDescent="0.3">
      <c r="A727" s="3" t="s">
        <v>674</v>
      </c>
      <c r="B727" s="14" t="s">
        <v>1932</v>
      </c>
      <c r="C727" s="3" t="s">
        <v>1931</v>
      </c>
      <c r="D727" s="3"/>
      <c r="E727" s="2">
        <v>1</v>
      </c>
    </row>
    <row r="728" spans="1:5" x14ac:dyDescent="0.3">
      <c r="A728" s="3" t="s">
        <v>677</v>
      </c>
      <c r="B728" s="14" t="s">
        <v>1930</v>
      </c>
      <c r="C728" s="3" t="s">
        <v>1929</v>
      </c>
      <c r="D728" s="3"/>
      <c r="E728" s="2">
        <v>3</v>
      </c>
    </row>
    <row r="729" spans="1:5" x14ac:dyDescent="0.3">
      <c r="A729" s="3" t="s">
        <v>677</v>
      </c>
      <c r="B729" s="14" t="s">
        <v>1928</v>
      </c>
      <c r="C729" s="3" t="s">
        <v>1927</v>
      </c>
      <c r="D729" s="3"/>
      <c r="E729" s="2">
        <v>8</v>
      </c>
    </row>
    <row r="730" spans="1:5" x14ac:dyDescent="0.3">
      <c r="A730" s="3" t="s">
        <v>677</v>
      </c>
      <c r="B730" s="14" t="s">
        <v>1926</v>
      </c>
      <c r="C730" s="3" t="s">
        <v>1925</v>
      </c>
      <c r="D730" s="3"/>
      <c r="E730" s="2">
        <v>19</v>
      </c>
    </row>
    <row r="731" spans="1:5" x14ac:dyDescent="0.3">
      <c r="A731" s="3" t="s">
        <v>677</v>
      </c>
      <c r="B731" s="14" t="s">
        <v>1924</v>
      </c>
      <c r="C731" s="3" t="s">
        <v>1923</v>
      </c>
      <c r="D731" s="3"/>
      <c r="E731" s="2">
        <v>11</v>
      </c>
    </row>
    <row r="732" spans="1:5" x14ac:dyDescent="0.3">
      <c r="A732" s="3" t="s">
        <v>677</v>
      </c>
      <c r="B732" s="14" t="s">
        <v>1922</v>
      </c>
      <c r="C732" s="3" t="s">
        <v>1921</v>
      </c>
      <c r="D732" s="3"/>
      <c r="E732" s="2">
        <v>8</v>
      </c>
    </row>
    <row r="733" spans="1:5" x14ac:dyDescent="0.3">
      <c r="A733" s="3" t="s">
        <v>677</v>
      </c>
      <c r="B733" s="14" t="s">
        <v>1920</v>
      </c>
      <c r="C733" s="3" t="s">
        <v>1919</v>
      </c>
      <c r="D733" s="3"/>
      <c r="E733" s="2">
        <v>3</v>
      </c>
    </row>
    <row r="734" spans="1:5" x14ac:dyDescent="0.3">
      <c r="A734" s="3" t="s">
        <v>677</v>
      </c>
      <c r="B734" s="14" t="s">
        <v>1918</v>
      </c>
      <c r="C734" s="3" t="s">
        <v>1388</v>
      </c>
      <c r="D734" s="3"/>
      <c r="E734" s="2">
        <v>12</v>
      </c>
    </row>
    <row r="735" spans="1:5" x14ac:dyDescent="0.3">
      <c r="A735" s="3" t="s">
        <v>677</v>
      </c>
      <c r="B735" s="14">
        <v>12564</v>
      </c>
      <c r="C735" s="3" t="s">
        <v>1917</v>
      </c>
      <c r="D735" s="3"/>
      <c r="E735" s="2">
        <v>1</v>
      </c>
    </row>
    <row r="736" spans="1:5" x14ac:dyDescent="0.3">
      <c r="A736" s="3" t="s">
        <v>674</v>
      </c>
      <c r="B736" s="14" t="s">
        <v>1916</v>
      </c>
      <c r="C736" s="3" t="s">
        <v>1915</v>
      </c>
      <c r="D736" s="3"/>
      <c r="E736" s="2">
        <v>6</v>
      </c>
    </row>
    <row r="737" spans="1:5" x14ac:dyDescent="0.3">
      <c r="A737" s="3" t="s">
        <v>677</v>
      </c>
      <c r="B737" s="14" t="s">
        <v>1914</v>
      </c>
      <c r="C737" s="3" t="s">
        <v>267</v>
      </c>
      <c r="D737" s="3"/>
      <c r="E737" s="2">
        <v>20</v>
      </c>
    </row>
    <row r="738" spans="1:5" x14ac:dyDescent="0.3">
      <c r="A738" s="3" t="s">
        <v>677</v>
      </c>
      <c r="B738" s="14">
        <v>95177</v>
      </c>
      <c r="C738" s="3" t="s">
        <v>1913</v>
      </c>
      <c r="D738" s="3"/>
      <c r="E738" s="2">
        <v>2</v>
      </c>
    </row>
    <row r="739" spans="1:5" x14ac:dyDescent="0.3">
      <c r="A739" s="3" t="s">
        <v>677</v>
      </c>
      <c r="B739" s="14" t="s">
        <v>1912</v>
      </c>
      <c r="C739" s="3" t="s">
        <v>144</v>
      </c>
      <c r="D739" s="3"/>
      <c r="E739" s="2">
        <v>2</v>
      </c>
    </row>
    <row r="740" spans="1:5" x14ac:dyDescent="0.3">
      <c r="A740" s="3" t="s">
        <v>677</v>
      </c>
      <c r="B740" s="14" t="s">
        <v>1911</v>
      </c>
      <c r="C740" s="3" t="s">
        <v>1910</v>
      </c>
      <c r="D740" s="3"/>
      <c r="E740" s="2">
        <v>2</v>
      </c>
    </row>
    <row r="741" spans="1:5" x14ac:dyDescent="0.3">
      <c r="A741" s="3" t="s">
        <v>677</v>
      </c>
      <c r="B741" s="14" t="s">
        <v>1909</v>
      </c>
      <c r="C741" s="3" t="s">
        <v>1908</v>
      </c>
      <c r="D741" s="3"/>
      <c r="E741" s="2">
        <v>33</v>
      </c>
    </row>
    <row r="742" spans="1:5" x14ac:dyDescent="0.3">
      <c r="A742" s="3" t="s">
        <v>677</v>
      </c>
      <c r="B742" s="14" t="s">
        <v>1907</v>
      </c>
      <c r="C742" s="3" t="s">
        <v>144</v>
      </c>
      <c r="D742" s="3"/>
      <c r="E742" s="2">
        <v>2</v>
      </c>
    </row>
    <row r="743" spans="1:5" x14ac:dyDescent="0.3">
      <c r="A743" s="3" t="s">
        <v>677</v>
      </c>
      <c r="B743" s="14">
        <v>4030580503</v>
      </c>
      <c r="C743" s="3" t="s">
        <v>160</v>
      </c>
      <c r="D743" s="3"/>
      <c r="E743" s="2">
        <v>12</v>
      </c>
    </row>
    <row r="744" spans="1:5" x14ac:dyDescent="0.3">
      <c r="A744" s="3" t="s">
        <v>677</v>
      </c>
      <c r="B744" s="14" t="s">
        <v>1906</v>
      </c>
      <c r="C744" s="3" t="s">
        <v>1905</v>
      </c>
      <c r="D744" s="3"/>
      <c r="E744" s="2">
        <v>2</v>
      </c>
    </row>
    <row r="745" spans="1:5" x14ac:dyDescent="0.3">
      <c r="A745" s="3" t="s">
        <v>674</v>
      </c>
      <c r="B745" s="14" t="s">
        <v>1904</v>
      </c>
      <c r="C745" s="3" t="s">
        <v>1897</v>
      </c>
      <c r="D745" s="3"/>
      <c r="E745" s="2">
        <v>1</v>
      </c>
    </row>
    <row r="746" spans="1:5" x14ac:dyDescent="0.3">
      <c r="A746" s="3" t="s">
        <v>674</v>
      </c>
      <c r="B746" s="14" t="s">
        <v>1903</v>
      </c>
      <c r="C746" s="3" t="s">
        <v>1902</v>
      </c>
      <c r="D746" s="3"/>
      <c r="E746" s="2">
        <v>23</v>
      </c>
    </row>
    <row r="747" spans="1:5" x14ac:dyDescent="0.3">
      <c r="A747" s="3" t="s">
        <v>677</v>
      </c>
      <c r="B747" s="14" t="s">
        <v>1901</v>
      </c>
      <c r="C747" s="3" t="s">
        <v>1510</v>
      </c>
      <c r="D747" s="3"/>
      <c r="E747" s="2">
        <v>8</v>
      </c>
    </row>
    <row r="748" spans="1:5" x14ac:dyDescent="0.3">
      <c r="A748" s="3" t="s">
        <v>677</v>
      </c>
      <c r="B748" s="14" t="s">
        <v>1900</v>
      </c>
      <c r="C748" s="3" t="s">
        <v>1899</v>
      </c>
      <c r="D748" s="3"/>
      <c r="E748" s="2">
        <v>2</v>
      </c>
    </row>
    <row r="749" spans="1:5" x14ac:dyDescent="0.3">
      <c r="A749" s="3" t="s">
        <v>674</v>
      </c>
      <c r="B749" s="14" t="s">
        <v>1898</v>
      </c>
      <c r="C749" s="3" t="s">
        <v>1897</v>
      </c>
      <c r="D749" s="3"/>
      <c r="E749" s="2">
        <v>1</v>
      </c>
    </row>
    <row r="750" spans="1:5" x14ac:dyDescent="0.3">
      <c r="A750" s="3" t="s">
        <v>674</v>
      </c>
      <c r="B750" s="14" t="s">
        <v>1896</v>
      </c>
      <c r="C750" s="3" t="s">
        <v>766</v>
      </c>
      <c r="D750" s="3"/>
      <c r="E750" s="2">
        <v>10</v>
      </c>
    </row>
    <row r="751" spans="1:5" x14ac:dyDescent="0.3">
      <c r="A751" s="3" t="s">
        <v>677</v>
      </c>
      <c r="B751" s="14" t="s">
        <v>1895</v>
      </c>
      <c r="C751" s="3" t="s">
        <v>1894</v>
      </c>
      <c r="D751" s="3"/>
      <c r="E751" s="2">
        <v>3</v>
      </c>
    </row>
    <row r="752" spans="1:5" x14ac:dyDescent="0.3">
      <c r="A752" s="3" t="s">
        <v>677</v>
      </c>
      <c r="B752" s="14" t="s">
        <v>1893</v>
      </c>
      <c r="C752" s="3" t="s">
        <v>1892</v>
      </c>
      <c r="D752" s="3"/>
      <c r="E752" s="2">
        <v>5</v>
      </c>
    </row>
    <row r="753" spans="1:5" x14ac:dyDescent="0.3">
      <c r="A753" s="3" t="s">
        <v>677</v>
      </c>
      <c r="B753" s="14" t="s">
        <v>1891</v>
      </c>
      <c r="C753" s="3" t="s">
        <v>144</v>
      </c>
      <c r="D753" s="3"/>
      <c r="E753" s="2">
        <v>2</v>
      </c>
    </row>
    <row r="754" spans="1:5" x14ac:dyDescent="0.3">
      <c r="A754" s="3" t="s">
        <v>677</v>
      </c>
      <c r="B754" s="14" t="s">
        <v>1890</v>
      </c>
      <c r="C754" s="3" t="s">
        <v>1889</v>
      </c>
      <c r="D754" s="3"/>
      <c r="E754" s="2">
        <v>2</v>
      </c>
    </row>
    <row r="755" spans="1:5" x14ac:dyDescent="0.3">
      <c r="A755" s="3" t="s">
        <v>677</v>
      </c>
      <c r="B755" s="14" t="s">
        <v>1888</v>
      </c>
      <c r="C755" s="3" t="s">
        <v>1887</v>
      </c>
      <c r="D755" s="3"/>
      <c r="E755" s="2">
        <v>2</v>
      </c>
    </row>
    <row r="756" spans="1:5" x14ac:dyDescent="0.3">
      <c r="A756" s="3" t="s">
        <v>677</v>
      </c>
      <c r="B756" s="14" t="s">
        <v>1886</v>
      </c>
      <c r="C756" s="3" t="s">
        <v>1885</v>
      </c>
      <c r="D756" s="3"/>
      <c r="E756" s="2">
        <v>1</v>
      </c>
    </row>
    <row r="757" spans="1:5" x14ac:dyDescent="0.3">
      <c r="A757" s="3" t="s">
        <v>677</v>
      </c>
      <c r="B757" s="14" t="s">
        <v>1884</v>
      </c>
      <c r="C757" s="3" t="s">
        <v>1883</v>
      </c>
      <c r="D757" s="3"/>
      <c r="E757" s="2">
        <v>35</v>
      </c>
    </row>
    <row r="758" spans="1:5" x14ac:dyDescent="0.3">
      <c r="A758" s="3" t="s">
        <v>677</v>
      </c>
      <c r="B758" s="14" t="s">
        <v>1882</v>
      </c>
      <c r="C758" s="3" t="s">
        <v>802</v>
      </c>
      <c r="D758" s="3"/>
      <c r="E758" s="2">
        <v>4</v>
      </c>
    </row>
    <row r="759" spans="1:5" x14ac:dyDescent="0.3">
      <c r="A759" s="3" t="s">
        <v>677</v>
      </c>
      <c r="B759" s="14" t="s">
        <v>1881</v>
      </c>
      <c r="C759" s="3" t="s">
        <v>1880</v>
      </c>
      <c r="D759" s="3"/>
      <c r="E759" s="2">
        <v>6</v>
      </c>
    </row>
    <row r="760" spans="1:5" x14ac:dyDescent="0.3">
      <c r="A760" s="3" t="s">
        <v>677</v>
      </c>
      <c r="B760" s="14" t="s">
        <v>1879</v>
      </c>
      <c r="C760" s="3" t="s">
        <v>1878</v>
      </c>
      <c r="D760" s="3"/>
      <c r="E760" s="2">
        <v>2</v>
      </c>
    </row>
    <row r="761" spans="1:5" x14ac:dyDescent="0.3">
      <c r="A761" s="3" t="s">
        <v>677</v>
      </c>
      <c r="B761" s="14" t="s">
        <v>1877</v>
      </c>
      <c r="C761" s="3" t="s">
        <v>1876</v>
      </c>
      <c r="D761" s="3"/>
      <c r="E761" s="2">
        <v>4</v>
      </c>
    </row>
    <row r="762" spans="1:5" x14ac:dyDescent="0.3">
      <c r="A762" s="3" t="s">
        <v>677</v>
      </c>
      <c r="B762" s="14" t="s">
        <v>1875</v>
      </c>
      <c r="C762" s="3" t="s">
        <v>1874</v>
      </c>
      <c r="D762" s="3"/>
      <c r="E762" s="2">
        <v>2</v>
      </c>
    </row>
    <row r="763" spans="1:5" x14ac:dyDescent="0.3">
      <c r="A763" s="3" t="s">
        <v>677</v>
      </c>
      <c r="B763" s="14" t="s">
        <v>1873</v>
      </c>
      <c r="C763" s="3" t="s">
        <v>1872</v>
      </c>
      <c r="D763" s="3"/>
      <c r="E763" s="2">
        <f>2-1</f>
        <v>1</v>
      </c>
    </row>
    <row r="764" spans="1:5" x14ac:dyDescent="0.3">
      <c r="A764" s="3" t="s">
        <v>677</v>
      </c>
      <c r="B764" s="14" t="s">
        <v>1871</v>
      </c>
      <c r="C764" s="3" t="s">
        <v>260</v>
      </c>
      <c r="D764" s="3"/>
      <c r="E764" s="2">
        <v>9</v>
      </c>
    </row>
    <row r="765" spans="1:5" x14ac:dyDescent="0.3">
      <c r="A765" s="3" t="s">
        <v>677</v>
      </c>
      <c r="B765" s="14" t="s">
        <v>1870</v>
      </c>
      <c r="C765" s="3" t="s">
        <v>1869</v>
      </c>
      <c r="D765" s="3"/>
      <c r="E765" s="2">
        <v>3</v>
      </c>
    </row>
    <row r="766" spans="1:5" x14ac:dyDescent="0.3">
      <c r="A766" s="3" t="s">
        <v>674</v>
      </c>
      <c r="B766" s="14" t="s">
        <v>1868</v>
      </c>
      <c r="C766" s="3" t="s">
        <v>624</v>
      </c>
      <c r="D766" s="3"/>
      <c r="E766" s="2">
        <v>2</v>
      </c>
    </row>
    <row r="767" spans="1:5" x14ac:dyDescent="0.3">
      <c r="A767" s="3" t="s">
        <v>677</v>
      </c>
      <c r="B767" s="14" t="s">
        <v>1867</v>
      </c>
      <c r="C767" s="3" t="s">
        <v>1866</v>
      </c>
      <c r="D767" s="3"/>
      <c r="E767" s="2">
        <v>2</v>
      </c>
    </row>
    <row r="768" spans="1:5" x14ac:dyDescent="0.3">
      <c r="A768" s="3" t="s">
        <v>677</v>
      </c>
      <c r="B768" s="14" t="s">
        <v>1865</v>
      </c>
      <c r="C768" s="3" t="s">
        <v>1864</v>
      </c>
      <c r="D768" s="3"/>
      <c r="E768" s="2">
        <v>4</v>
      </c>
    </row>
    <row r="769" spans="1:5" x14ac:dyDescent="0.3">
      <c r="A769" s="3" t="s">
        <v>677</v>
      </c>
      <c r="B769" s="14" t="s">
        <v>1863</v>
      </c>
      <c r="C769" s="3" t="s">
        <v>709</v>
      </c>
      <c r="D769" s="3"/>
      <c r="E769" s="2">
        <v>5</v>
      </c>
    </row>
    <row r="770" spans="1:5" x14ac:dyDescent="0.3">
      <c r="A770" s="3" t="s">
        <v>677</v>
      </c>
      <c r="B770" s="14" t="s">
        <v>1862</v>
      </c>
      <c r="C770" s="3" t="s">
        <v>1861</v>
      </c>
      <c r="D770" s="3"/>
      <c r="E770" s="2">
        <v>22</v>
      </c>
    </row>
    <row r="771" spans="1:5" x14ac:dyDescent="0.3">
      <c r="A771" s="3" t="s">
        <v>677</v>
      </c>
      <c r="B771" s="14" t="s">
        <v>1860</v>
      </c>
      <c r="C771" s="3" t="s">
        <v>1859</v>
      </c>
      <c r="D771" s="3"/>
      <c r="E771" s="2">
        <v>22</v>
      </c>
    </row>
    <row r="772" spans="1:5" x14ac:dyDescent="0.3">
      <c r="A772" s="3" t="s">
        <v>677</v>
      </c>
      <c r="B772" s="14">
        <v>10588</v>
      </c>
      <c r="C772" s="3" t="s">
        <v>1858</v>
      </c>
      <c r="D772" s="3"/>
      <c r="E772" s="2">
        <v>1</v>
      </c>
    </row>
    <row r="773" spans="1:5" x14ac:dyDescent="0.3">
      <c r="A773" s="3" t="s">
        <v>674</v>
      </c>
      <c r="B773" s="14" t="s">
        <v>1857</v>
      </c>
      <c r="C773" s="3" t="s">
        <v>1856</v>
      </c>
      <c r="D773" s="3"/>
      <c r="E773" s="2">
        <v>30</v>
      </c>
    </row>
    <row r="774" spans="1:5" x14ac:dyDescent="0.3">
      <c r="A774" s="3" t="s">
        <v>674</v>
      </c>
      <c r="B774" s="14" t="s">
        <v>1855</v>
      </c>
      <c r="C774" s="3" t="s">
        <v>1854</v>
      </c>
      <c r="D774" s="3"/>
      <c r="E774" s="2">
        <v>4</v>
      </c>
    </row>
    <row r="775" spans="1:5" x14ac:dyDescent="0.3">
      <c r="A775" s="3" t="s">
        <v>677</v>
      </c>
      <c r="B775" s="14" t="s">
        <v>1853</v>
      </c>
      <c r="C775" s="3" t="s">
        <v>618</v>
      </c>
      <c r="D775" s="3"/>
      <c r="E775" s="2">
        <v>6</v>
      </c>
    </row>
    <row r="776" spans="1:5" x14ac:dyDescent="0.3">
      <c r="A776" s="3" t="s">
        <v>677</v>
      </c>
      <c r="B776" s="14" t="s">
        <v>1852</v>
      </c>
      <c r="C776" s="3" t="s">
        <v>1851</v>
      </c>
      <c r="D776" s="3"/>
      <c r="E776" s="2">
        <v>1</v>
      </c>
    </row>
    <row r="777" spans="1:5" x14ac:dyDescent="0.3">
      <c r="A777" s="3" t="s">
        <v>677</v>
      </c>
      <c r="B777" s="14" t="s">
        <v>1850</v>
      </c>
      <c r="C777" s="3" t="s">
        <v>1849</v>
      </c>
      <c r="D777" s="3"/>
      <c r="E777" s="2">
        <v>5</v>
      </c>
    </row>
    <row r="778" spans="1:5" x14ac:dyDescent="0.3">
      <c r="A778" s="3" t="s">
        <v>677</v>
      </c>
      <c r="B778" s="14" t="s">
        <v>1848</v>
      </c>
      <c r="C778" s="3" t="s">
        <v>1847</v>
      </c>
      <c r="D778" s="3"/>
      <c r="E778" s="2">
        <v>3</v>
      </c>
    </row>
    <row r="779" spans="1:5" x14ac:dyDescent="0.3">
      <c r="A779" s="3" t="s">
        <v>677</v>
      </c>
      <c r="B779" s="14" t="s">
        <v>1846</v>
      </c>
      <c r="C779" s="3" t="s">
        <v>1845</v>
      </c>
      <c r="D779" s="3"/>
      <c r="E779" s="2">
        <v>3</v>
      </c>
    </row>
    <row r="780" spans="1:5" x14ac:dyDescent="0.3">
      <c r="A780" s="3" t="s">
        <v>677</v>
      </c>
      <c r="B780" s="14" t="s">
        <v>1844</v>
      </c>
      <c r="C780" s="3" t="s">
        <v>1843</v>
      </c>
      <c r="D780" s="3"/>
      <c r="E780" s="2">
        <v>4</v>
      </c>
    </row>
    <row r="781" spans="1:5" x14ac:dyDescent="0.3">
      <c r="A781" s="3" t="s">
        <v>677</v>
      </c>
      <c r="B781" s="14" t="s">
        <v>1842</v>
      </c>
      <c r="C781" s="3" t="s">
        <v>1841</v>
      </c>
      <c r="D781" s="3"/>
      <c r="E781" s="2">
        <v>8</v>
      </c>
    </row>
    <row r="782" spans="1:5" x14ac:dyDescent="0.3">
      <c r="A782" s="3" t="s">
        <v>677</v>
      </c>
      <c r="B782" s="14" t="s">
        <v>1840</v>
      </c>
      <c r="C782" s="3" t="s">
        <v>1839</v>
      </c>
      <c r="D782" s="3"/>
      <c r="E782" s="2">
        <v>2</v>
      </c>
    </row>
    <row r="783" spans="1:5" x14ac:dyDescent="0.3">
      <c r="A783" s="3" t="s">
        <v>677</v>
      </c>
      <c r="B783" s="14">
        <v>4038208302</v>
      </c>
      <c r="C783" s="3" t="s">
        <v>1838</v>
      </c>
      <c r="D783" s="3"/>
      <c r="E783" s="2">
        <v>6</v>
      </c>
    </row>
    <row r="784" spans="1:5" x14ac:dyDescent="0.3">
      <c r="A784" s="3" t="s">
        <v>677</v>
      </c>
      <c r="B784" s="14" t="s">
        <v>1837</v>
      </c>
      <c r="C784" s="3" t="s">
        <v>1836</v>
      </c>
      <c r="D784" s="3"/>
      <c r="E784" s="2">
        <v>2</v>
      </c>
    </row>
    <row r="785" spans="1:5" x14ac:dyDescent="0.3">
      <c r="A785" s="3" t="s">
        <v>677</v>
      </c>
      <c r="B785" s="14" t="s">
        <v>1835</v>
      </c>
      <c r="C785" s="3" t="s">
        <v>1834</v>
      </c>
      <c r="D785" s="3"/>
      <c r="E785" s="2">
        <v>20</v>
      </c>
    </row>
    <row r="786" spans="1:5" x14ac:dyDescent="0.3">
      <c r="A786" s="3" t="s">
        <v>674</v>
      </c>
      <c r="B786" s="14" t="s">
        <v>1833</v>
      </c>
      <c r="C786" s="3" t="s">
        <v>1832</v>
      </c>
      <c r="D786" s="3"/>
      <c r="E786" s="2">
        <v>22</v>
      </c>
    </row>
    <row r="787" spans="1:5" x14ac:dyDescent="0.3">
      <c r="A787" s="3" t="s">
        <v>677</v>
      </c>
      <c r="B787" s="14" t="s">
        <v>1831</v>
      </c>
      <c r="C787" s="3" t="s">
        <v>1830</v>
      </c>
      <c r="D787" s="3"/>
      <c r="E787" s="2">
        <v>14</v>
      </c>
    </row>
    <row r="788" spans="1:5" x14ac:dyDescent="0.3">
      <c r="A788" s="3" t="s">
        <v>677</v>
      </c>
      <c r="B788" s="14" t="s">
        <v>1829</v>
      </c>
      <c r="C788" s="3" t="s">
        <v>1828</v>
      </c>
      <c r="D788" s="3"/>
      <c r="E788" s="2">
        <v>2</v>
      </c>
    </row>
    <row r="789" spans="1:5" x14ac:dyDescent="0.3">
      <c r="A789" s="3" t="s">
        <v>674</v>
      </c>
      <c r="B789" s="14" t="s">
        <v>1827</v>
      </c>
      <c r="C789" s="3" t="s">
        <v>1826</v>
      </c>
      <c r="D789" s="3"/>
      <c r="E789" s="2">
        <v>2</v>
      </c>
    </row>
    <row r="790" spans="1:5" x14ac:dyDescent="0.3">
      <c r="A790" s="3" t="s">
        <v>674</v>
      </c>
      <c r="B790" s="14" t="s">
        <v>1825</v>
      </c>
      <c r="C790" s="3" t="s">
        <v>1824</v>
      </c>
      <c r="D790" s="3"/>
      <c r="E790" s="2">
        <v>3</v>
      </c>
    </row>
    <row r="791" spans="1:5" x14ac:dyDescent="0.3">
      <c r="A791" s="3" t="s">
        <v>677</v>
      </c>
      <c r="B791" s="14" t="s">
        <v>1823</v>
      </c>
      <c r="C791" s="3" t="s">
        <v>1822</v>
      </c>
      <c r="D791" s="3"/>
      <c r="E791" s="2">
        <v>3</v>
      </c>
    </row>
    <row r="792" spans="1:5" x14ac:dyDescent="0.3">
      <c r="A792" s="3" t="s">
        <v>677</v>
      </c>
      <c r="B792" s="14" t="s">
        <v>1821</v>
      </c>
      <c r="C792" s="3" t="s">
        <v>624</v>
      </c>
      <c r="D792" s="3"/>
      <c r="E792" s="2">
        <v>2</v>
      </c>
    </row>
    <row r="793" spans="1:5" x14ac:dyDescent="0.3">
      <c r="A793" s="3" t="s">
        <v>674</v>
      </c>
      <c r="B793" s="14" t="s">
        <v>1820</v>
      </c>
      <c r="C793" s="3" t="s">
        <v>1819</v>
      </c>
      <c r="D793" s="3"/>
      <c r="E793" s="2">
        <v>14</v>
      </c>
    </row>
    <row r="794" spans="1:5" x14ac:dyDescent="0.3">
      <c r="A794" s="3" t="s">
        <v>677</v>
      </c>
      <c r="B794" s="14" t="s">
        <v>1818</v>
      </c>
      <c r="C794" s="3" t="s">
        <v>1817</v>
      </c>
      <c r="D794" s="3"/>
      <c r="E794" s="2">
        <v>1</v>
      </c>
    </row>
    <row r="795" spans="1:5" x14ac:dyDescent="0.3">
      <c r="A795" s="3" t="s">
        <v>677</v>
      </c>
      <c r="B795" s="14" t="s">
        <v>1816</v>
      </c>
      <c r="C795" s="3" t="s">
        <v>1815</v>
      </c>
      <c r="D795" s="3"/>
      <c r="E795" s="2">
        <v>60</v>
      </c>
    </row>
    <row r="796" spans="1:5" x14ac:dyDescent="0.3">
      <c r="A796" s="3" t="s">
        <v>677</v>
      </c>
      <c r="B796" s="14" t="s">
        <v>1814</v>
      </c>
      <c r="C796" s="3" t="s">
        <v>160</v>
      </c>
      <c r="D796" s="3"/>
      <c r="E796" s="2">
        <v>1</v>
      </c>
    </row>
    <row r="797" spans="1:5" x14ac:dyDescent="0.3">
      <c r="A797" s="3" t="s">
        <v>674</v>
      </c>
      <c r="B797" s="14" t="s">
        <v>1813</v>
      </c>
      <c r="C797" s="3" t="s">
        <v>1812</v>
      </c>
      <c r="D797" s="3"/>
      <c r="E797" s="2">
        <v>34</v>
      </c>
    </row>
    <row r="798" spans="1:5" x14ac:dyDescent="0.3">
      <c r="A798" s="3" t="s">
        <v>677</v>
      </c>
      <c r="B798" s="14" t="s">
        <v>1811</v>
      </c>
      <c r="C798" s="3" t="s">
        <v>144</v>
      </c>
      <c r="D798" s="3"/>
      <c r="E798" s="2">
        <v>2</v>
      </c>
    </row>
    <row r="799" spans="1:5" x14ac:dyDescent="0.3">
      <c r="A799" s="3" t="s">
        <v>677</v>
      </c>
      <c r="B799" s="14" t="s">
        <v>1810</v>
      </c>
      <c r="C799" s="3" t="s">
        <v>1809</v>
      </c>
      <c r="D799" s="3"/>
      <c r="E799" s="2">
        <v>13</v>
      </c>
    </row>
    <row r="800" spans="1:5" x14ac:dyDescent="0.3">
      <c r="A800" s="3" t="s">
        <v>677</v>
      </c>
      <c r="B800" s="14" t="s">
        <v>1808</v>
      </c>
      <c r="C800" s="3" t="s">
        <v>698</v>
      </c>
      <c r="D800" s="3"/>
      <c r="E800" s="2">
        <v>26</v>
      </c>
    </row>
    <row r="801" spans="1:5" x14ac:dyDescent="0.3">
      <c r="A801" s="3" t="s">
        <v>677</v>
      </c>
      <c r="B801" s="14" t="s">
        <v>1807</v>
      </c>
      <c r="C801" s="3" t="s">
        <v>1806</v>
      </c>
      <c r="D801" s="3"/>
      <c r="E801" s="2">
        <v>2</v>
      </c>
    </row>
    <row r="802" spans="1:5" x14ac:dyDescent="0.3">
      <c r="A802" s="3" t="s">
        <v>677</v>
      </c>
      <c r="B802" s="14" t="s">
        <v>1805</v>
      </c>
      <c r="C802" s="3" t="s">
        <v>258</v>
      </c>
      <c r="D802" s="3"/>
      <c r="E802" s="2">
        <v>15</v>
      </c>
    </row>
    <row r="803" spans="1:5" x14ac:dyDescent="0.3">
      <c r="A803" s="3" t="s">
        <v>677</v>
      </c>
      <c r="B803" s="14" t="s">
        <v>1804</v>
      </c>
      <c r="C803" s="3" t="s">
        <v>1344</v>
      </c>
      <c r="D803" s="3"/>
      <c r="E803" s="2">
        <v>2</v>
      </c>
    </row>
    <row r="804" spans="1:5" x14ac:dyDescent="0.3">
      <c r="A804" s="3" t="s">
        <v>677</v>
      </c>
      <c r="B804" s="15" t="s">
        <v>1803</v>
      </c>
      <c r="C804" s="3" t="s">
        <v>1802</v>
      </c>
      <c r="D804" s="3"/>
      <c r="E804" s="2">
        <v>1</v>
      </c>
    </row>
    <row r="805" spans="1:5" x14ac:dyDescent="0.3">
      <c r="A805" s="3" t="s">
        <v>674</v>
      </c>
      <c r="B805" s="14" t="s">
        <v>1801</v>
      </c>
      <c r="C805" s="3" t="s">
        <v>1800</v>
      </c>
      <c r="D805" s="3"/>
      <c r="E805" s="2">
        <v>3</v>
      </c>
    </row>
    <row r="806" spans="1:5" x14ac:dyDescent="0.3">
      <c r="A806" s="3" t="s">
        <v>674</v>
      </c>
      <c r="B806" s="14" t="s">
        <v>1799</v>
      </c>
      <c r="C806" s="3" t="s">
        <v>618</v>
      </c>
      <c r="D806" s="3"/>
      <c r="E806" s="2">
        <v>1</v>
      </c>
    </row>
    <row r="807" spans="1:5" x14ac:dyDescent="0.3">
      <c r="A807" s="3" t="s">
        <v>677</v>
      </c>
      <c r="B807" s="14" t="s">
        <v>1798</v>
      </c>
      <c r="C807" s="3" t="s">
        <v>1797</v>
      </c>
      <c r="D807" s="3"/>
      <c r="E807" s="2">
        <v>2</v>
      </c>
    </row>
    <row r="808" spans="1:5" x14ac:dyDescent="0.3">
      <c r="A808" s="3" t="s">
        <v>677</v>
      </c>
      <c r="B808" s="14" t="s">
        <v>1796</v>
      </c>
      <c r="C808" s="3" t="s">
        <v>1795</v>
      </c>
      <c r="D808" s="3"/>
      <c r="E808" s="2">
        <v>2</v>
      </c>
    </row>
    <row r="809" spans="1:5" x14ac:dyDescent="0.3">
      <c r="A809" s="3" t="s">
        <v>677</v>
      </c>
      <c r="B809" s="15" t="s">
        <v>1794</v>
      </c>
      <c r="C809" s="3" t="s">
        <v>1793</v>
      </c>
      <c r="D809" s="3"/>
      <c r="E809" s="2">
        <v>6</v>
      </c>
    </row>
    <row r="810" spans="1:5" x14ac:dyDescent="0.3">
      <c r="A810" s="3" t="s">
        <v>677</v>
      </c>
      <c r="B810" s="14" t="s">
        <v>1792</v>
      </c>
      <c r="C810" s="3" t="s">
        <v>1791</v>
      </c>
      <c r="D810" s="3"/>
      <c r="E810" s="2">
        <v>1</v>
      </c>
    </row>
    <row r="811" spans="1:5" x14ac:dyDescent="0.3">
      <c r="A811" s="3" t="s">
        <v>677</v>
      </c>
      <c r="B811" s="15" t="s">
        <v>1790</v>
      </c>
      <c r="C811" s="3" t="s">
        <v>1789</v>
      </c>
      <c r="D811" s="3"/>
      <c r="E811" s="2">
        <v>1</v>
      </c>
    </row>
    <row r="812" spans="1:5" x14ac:dyDescent="0.3">
      <c r="A812" s="3" t="s">
        <v>677</v>
      </c>
      <c r="B812" s="14" t="s">
        <v>1788</v>
      </c>
      <c r="C812" s="3" t="s">
        <v>1787</v>
      </c>
      <c r="D812" s="3"/>
      <c r="E812" s="2">
        <v>10</v>
      </c>
    </row>
    <row r="813" spans="1:5" x14ac:dyDescent="0.3">
      <c r="A813" s="3" t="s">
        <v>677</v>
      </c>
      <c r="B813" s="14" t="s">
        <v>1786</v>
      </c>
      <c r="C813" s="3" t="s">
        <v>1785</v>
      </c>
      <c r="D813" s="3"/>
      <c r="E813" s="2">
        <v>2</v>
      </c>
    </row>
    <row r="814" spans="1:5" x14ac:dyDescent="0.3">
      <c r="A814" s="3" t="s">
        <v>677</v>
      </c>
      <c r="B814" s="14" t="s">
        <v>1784</v>
      </c>
      <c r="C814" s="3" t="s">
        <v>1783</v>
      </c>
      <c r="D814" s="3"/>
      <c r="E814" s="2">
        <v>11</v>
      </c>
    </row>
    <row r="815" spans="1:5" x14ac:dyDescent="0.3">
      <c r="A815" s="3" t="s">
        <v>677</v>
      </c>
      <c r="B815" s="14" t="s">
        <v>1782</v>
      </c>
      <c r="C815" s="3" t="s">
        <v>1781</v>
      </c>
      <c r="D815" s="3"/>
      <c r="E815" s="2">
        <v>9</v>
      </c>
    </row>
    <row r="816" spans="1:5" x14ac:dyDescent="0.3">
      <c r="A816" s="3" t="s">
        <v>677</v>
      </c>
      <c r="B816" s="14" t="s">
        <v>1780</v>
      </c>
      <c r="C816" s="3" t="s">
        <v>144</v>
      </c>
      <c r="D816" s="3"/>
      <c r="E816" s="2">
        <v>2</v>
      </c>
    </row>
    <row r="817" spans="1:5" x14ac:dyDescent="0.3">
      <c r="A817" s="3" t="s">
        <v>677</v>
      </c>
      <c r="B817" s="14" t="s">
        <v>1779</v>
      </c>
      <c r="C817" s="3" t="s">
        <v>1778</v>
      </c>
      <c r="D817" s="3"/>
      <c r="E817" s="2">
        <v>9</v>
      </c>
    </row>
    <row r="818" spans="1:5" x14ac:dyDescent="0.3">
      <c r="A818" s="3" t="s">
        <v>677</v>
      </c>
      <c r="B818" s="14" t="s">
        <v>1777</v>
      </c>
      <c r="C818" s="3" t="s">
        <v>1776</v>
      </c>
      <c r="D818" s="3"/>
      <c r="E818" s="2">
        <v>10</v>
      </c>
    </row>
    <row r="819" spans="1:5" x14ac:dyDescent="0.3">
      <c r="A819" s="3" t="s">
        <v>677</v>
      </c>
      <c r="B819" s="14" t="s">
        <v>1775</v>
      </c>
      <c r="C819" s="3" t="s">
        <v>1774</v>
      </c>
      <c r="D819" s="3"/>
      <c r="E819" s="2">
        <v>4</v>
      </c>
    </row>
    <row r="820" spans="1:5" x14ac:dyDescent="0.3">
      <c r="A820" s="3" t="s">
        <v>677</v>
      </c>
      <c r="B820" s="14" t="s">
        <v>1773</v>
      </c>
      <c r="C820" s="3" t="s">
        <v>1772</v>
      </c>
      <c r="D820" s="3"/>
      <c r="E820" s="2">
        <v>3</v>
      </c>
    </row>
    <row r="821" spans="1:5" x14ac:dyDescent="0.3">
      <c r="A821" s="3" t="s">
        <v>674</v>
      </c>
      <c r="B821" s="14" t="s">
        <v>1771</v>
      </c>
      <c r="C821" s="3" t="s">
        <v>1770</v>
      </c>
      <c r="D821" s="3"/>
      <c r="E821" s="2">
        <f>17-1</f>
        <v>16</v>
      </c>
    </row>
    <row r="822" spans="1:5" x14ac:dyDescent="0.3">
      <c r="A822" s="3" t="s">
        <v>677</v>
      </c>
      <c r="B822" s="14" t="s">
        <v>1769</v>
      </c>
      <c r="C822" s="3" t="s">
        <v>1768</v>
      </c>
      <c r="D822" s="3"/>
      <c r="E822" s="2">
        <v>3</v>
      </c>
    </row>
    <row r="823" spans="1:5" x14ac:dyDescent="0.3">
      <c r="A823" s="3" t="s">
        <v>674</v>
      </c>
      <c r="B823" s="14" t="s">
        <v>1767</v>
      </c>
      <c r="C823" s="3" t="s">
        <v>1766</v>
      </c>
      <c r="D823" s="3"/>
      <c r="E823" s="2">
        <v>9</v>
      </c>
    </row>
    <row r="824" spans="1:5" x14ac:dyDescent="0.3">
      <c r="A824" s="3" t="s">
        <v>674</v>
      </c>
      <c r="B824" s="14" t="s">
        <v>1765</v>
      </c>
      <c r="C824" s="3" t="s">
        <v>1764</v>
      </c>
      <c r="D824" s="3"/>
      <c r="E824" s="2">
        <v>10</v>
      </c>
    </row>
    <row r="825" spans="1:5" x14ac:dyDescent="0.3">
      <c r="A825" s="3" t="s">
        <v>677</v>
      </c>
      <c r="B825" s="14" t="s">
        <v>1763</v>
      </c>
      <c r="C825" s="3" t="s">
        <v>1762</v>
      </c>
      <c r="D825" s="3"/>
      <c r="E825" s="2">
        <v>1</v>
      </c>
    </row>
    <row r="826" spans="1:5" x14ac:dyDescent="0.3">
      <c r="A826" s="3" t="s">
        <v>677</v>
      </c>
      <c r="B826" s="14" t="s">
        <v>1761</v>
      </c>
      <c r="C826" s="3" t="s">
        <v>98</v>
      </c>
      <c r="D826" s="3"/>
      <c r="E826" s="2">
        <v>5</v>
      </c>
    </row>
    <row r="827" spans="1:5" x14ac:dyDescent="0.3">
      <c r="A827" s="3" t="s">
        <v>677</v>
      </c>
      <c r="B827" s="14" t="s">
        <v>1760</v>
      </c>
      <c r="C827" s="3" t="s">
        <v>1759</v>
      </c>
      <c r="D827" s="3"/>
      <c r="E827" s="2">
        <v>6</v>
      </c>
    </row>
    <row r="828" spans="1:5" x14ac:dyDescent="0.3">
      <c r="A828" s="3" t="s">
        <v>677</v>
      </c>
      <c r="B828" s="14" t="s">
        <v>1758</v>
      </c>
      <c r="C828" s="3" t="s">
        <v>1757</v>
      </c>
      <c r="D828" s="3"/>
      <c r="E828" s="2">
        <v>1</v>
      </c>
    </row>
    <row r="829" spans="1:5" x14ac:dyDescent="0.3">
      <c r="A829" s="3" t="s">
        <v>677</v>
      </c>
      <c r="B829" s="14" t="s">
        <v>1756</v>
      </c>
      <c r="C829" s="3" t="s">
        <v>1755</v>
      </c>
      <c r="D829" s="3"/>
      <c r="E829" s="2">
        <v>1</v>
      </c>
    </row>
    <row r="830" spans="1:5" x14ac:dyDescent="0.3">
      <c r="A830" s="3" t="s">
        <v>674</v>
      </c>
      <c r="B830" s="14" t="s">
        <v>1754</v>
      </c>
      <c r="C830" s="3" t="s">
        <v>1753</v>
      </c>
      <c r="D830" s="3"/>
      <c r="E830" s="2">
        <v>2</v>
      </c>
    </row>
    <row r="831" spans="1:5" x14ac:dyDescent="0.3">
      <c r="A831" s="3" t="s">
        <v>677</v>
      </c>
      <c r="B831" s="14" t="s">
        <v>1752</v>
      </c>
      <c r="C831" s="3" t="s">
        <v>1751</v>
      </c>
      <c r="D831" s="3"/>
      <c r="E831" s="2">
        <v>1</v>
      </c>
    </row>
    <row r="832" spans="1:5" x14ac:dyDescent="0.3">
      <c r="A832" s="3" t="s">
        <v>677</v>
      </c>
      <c r="B832" s="14" t="s">
        <v>1750</v>
      </c>
      <c r="C832" s="3" t="s">
        <v>1749</v>
      </c>
      <c r="D832" s="3"/>
      <c r="E832" s="2">
        <v>5</v>
      </c>
    </row>
    <row r="833" spans="1:5" x14ac:dyDescent="0.3">
      <c r="A833" s="3" t="s">
        <v>677</v>
      </c>
      <c r="B833" s="14" t="s">
        <v>1748</v>
      </c>
      <c r="C833" s="3" t="s">
        <v>1747</v>
      </c>
      <c r="D833" s="3"/>
      <c r="E833" s="2">
        <v>1</v>
      </c>
    </row>
    <row r="834" spans="1:5" x14ac:dyDescent="0.3">
      <c r="A834" s="3" t="s">
        <v>674</v>
      </c>
      <c r="B834" s="14" t="s">
        <v>1746</v>
      </c>
      <c r="C834" s="3" t="s">
        <v>400</v>
      </c>
      <c r="D834" s="3"/>
      <c r="E834" s="2">
        <v>1</v>
      </c>
    </row>
    <row r="835" spans="1:5" x14ac:dyDescent="0.3">
      <c r="A835" s="3" t="s">
        <v>677</v>
      </c>
      <c r="B835" s="14" t="s">
        <v>1745</v>
      </c>
      <c r="C835" s="3" t="s">
        <v>1744</v>
      </c>
      <c r="D835" s="3"/>
      <c r="E835" s="2">
        <v>3</v>
      </c>
    </row>
    <row r="836" spans="1:5" x14ac:dyDescent="0.3">
      <c r="A836" s="3" t="s">
        <v>677</v>
      </c>
      <c r="B836" s="14" t="s">
        <v>1743</v>
      </c>
      <c r="C836" s="3" t="s">
        <v>1742</v>
      </c>
      <c r="D836" s="3"/>
      <c r="E836" s="2">
        <v>8</v>
      </c>
    </row>
    <row r="837" spans="1:5" x14ac:dyDescent="0.3">
      <c r="A837" s="3" t="s">
        <v>677</v>
      </c>
      <c r="B837" s="14" t="s">
        <v>1741</v>
      </c>
      <c r="C837" s="3" t="s">
        <v>1740</v>
      </c>
      <c r="D837" s="3"/>
      <c r="E837" s="2">
        <v>1</v>
      </c>
    </row>
    <row r="838" spans="1:5" x14ac:dyDescent="0.3">
      <c r="A838" s="3" t="s">
        <v>677</v>
      </c>
      <c r="B838" s="14" t="s">
        <v>1739</v>
      </c>
      <c r="C838" s="3" t="s">
        <v>1738</v>
      </c>
      <c r="D838" s="3"/>
      <c r="E838" s="2">
        <v>3</v>
      </c>
    </row>
    <row r="839" spans="1:5" x14ac:dyDescent="0.3">
      <c r="A839" s="3" t="s">
        <v>677</v>
      </c>
      <c r="B839" s="14" t="s">
        <v>1737</v>
      </c>
      <c r="C839" s="3" t="s">
        <v>1736</v>
      </c>
      <c r="D839" s="3"/>
      <c r="E839" s="2">
        <v>2</v>
      </c>
    </row>
    <row r="840" spans="1:5" x14ac:dyDescent="0.3">
      <c r="A840" s="3" t="s">
        <v>677</v>
      </c>
      <c r="B840" s="14" t="s">
        <v>1735</v>
      </c>
      <c r="C840" s="3" t="s">
        <v>1734</v>
      </c>
      <c r="D840" s="3"/>
      <c r="E840" s="2">
        <v>2</v>
      </c>
    </row>
    <row r="841" spans="1:5" x14ac:dyDescent="0.3">
      <c r="A841" s="3" t="s">
        <v>677</v>
      </c>
      <c r="B841" s="14" t="s">
        <v>1733</v>
      </c>
      <c r="C841" s="3" t="s">
        <v>454</v>
      </c>
      <c r="D841" s="3"/>
      <c r="E841" s="2">
        <v>5</v>
      </c>
    </row>
    <row r="842" spans="1:5" x14ac:dyDescent="0.3">
      <c r="A842" s="3" t="s">
        <v>677</v>
      </c>
      <c r="B842" s="14" t="s">
        <v>1732</v>
      </c>
      <c r="C842" s="3" t="s">
        <v>1731</v>
      </c>
      <c r="D842" s="3"/>
      <c r="E842" s="2">
        <v>8</v>
      </c>
    </row>
    <row r="843" spans="1:5" x14ac:dyDescent="0.3">
      <c r="A843" s="3" t="s">
        <v>677</v>
      </c>
      <c r="B843" s="14" t="s">
        <v>1730</v>
      </c>
      <c r="C843" s="3" t="s">
        <v>1124</v>
      </c>
      <c r="D843" s="3"/>
      <c r="E843" s="2">
        <v>8</v>
      </c>
    </row>
    <row r="844" spans="1:5" x14ac:dyDescent="0.3">
      <c r="A844" s="3" t="s">
        <v>677</v>
      </c>
      <c r="B844" s="14" t="s">
        <v>1729</v>
      </c>
      <c r="C844" s="3" t="s">
        <v>1728</v>
      </c>
      <c r="D844" s="3"/>
      <c r="E844" s="2">
        <v>4</v>
      </c>
    </row>
    <row r="845" spans="1:5" x14ac:dyDescent="0.3">
      <c r="A845" s="3" t="s">
        <v>677</v>
      </c>
      <c r="B845" s="14" t="s">
        <v>1727</v>
      </c>
      <c r="C845" s="3" t="s">
        <v>1726</v>
      </c>
      <c r="D845" s="3"/>
      <c r="E845" s="2">
        <f>9-1</f>
        <v>8</v>
      </c>
    </row>
    <row r="846" spans="1:5" x14ac:dyDescent="0.3">
      <c r="A846" s="3" t="s">
        <v>674</v>
      </c>
      <c r="B846" s="14" t="s">
        <v>1725</v>
      </c>
      <c r="C846" s="3" t="s">
        <v>1480</v>
      </c>
      <c r="D846" s="3"/>
      <c r="E846" s="2">
        <v>4</v>
      </c>
    </row>
    <row r="847" spans="1:5" x14ac:dyDescent="0.3">
      <c r="A847" s="3" t="s">
        <v>674</v>
      </c>
      <c r="B847" s="14" t="s">
        <v>1724</v>
      </c>
      <c r="C847" s="3" t="s">
        <v>1723</v>
      </c>
      <c r="D847" s="3"/>
      <c r="E847" s="2">
        <v>5</v>
      </c>
    </row>
    <row r="848" spans="1:5" x14ac:dyDescent="0.3">
      <c r="A848" s="3" t="s">
        <v>677</v>
      </c>
      <c r="B848" s="14" t="s">
        <v>1722</v>
      </c>
      <c r="C848" s="3" t="s">
        <v>1721</v>
      </c>
      <c r="D848" s="3"/>
      <c r="E848" s="2">
        <v>1</v>
      </c>
    </row>
    <row r="849" spans="1:5" x14ac:dyDescent="0.3">
      <c r="A849" s="3" t="s">
        <v>674</v>
      </c>
      <c r="B849" s="14" t="s">
        <v>1720</v>
      </c>
      <c r="C849" s="3" t="s">
        <v>1719</v>
      </c>
      <c r="D849" s="3"/>
      <c r="E849" s="2">
        <v>6</v>
      </c>
    </row>
    <row r="850" spans="1:5" x14ac:dyDescent="0.3">
      <c r="A850" s="3" t="s">
        <v>677</v>
      </c>
      <c r="B850" s="14" t="s">
        <v>1718</v>
      </c>
      <c r="C850" s="3" t="s">
        <v>1717</v>
      </c>
      <c r="D850" s="3"/>
      <c r="E850" s="2">
        <v>58</v>
      </c>
    </row>
    <row r="851" spans="1:5" x14ac:dyDescent="0.3">
      <c r="A851" s="3" t="s">
        <v>677</v>
      </c>
      <c r="B851" s="14" t="s">
        <v>1716</v>
      </c>
      <c r="C851" s="3" t="s">
        <v>521</v>
      </c>
      <c r="D851" s="3"/>
      <c r="E851" s="2">
        <v>22</v>
      </c>
    </row>
    <row r="852" spans="1:5" x14ac:dyDescent="0.3">
      <c r="A852" s="3" t="s">
        <v>677</v>
      </c>
      <c r="B852" s="14" t="s">
        <v>1715</v>
      </c>
      <c r="C852" s="3" t="s">
        <v>154</v>
      </c>
      <c r="D852" s="3"/>
      <c r="E852" s="2">
        <v>24</v>
      </c>
    </row>
    <row r="853" spans="1:5" x14ac:dyDescent="0.3">
      <c r="A853" s="3" t="s">
        <v>677</v>
      </c>
      <c r="B853" s="14" t="s">
        <v>1714</v>
      </c>
      <c r="C853" s="3" t="s">
        <v>1713</v>
      </c>
      <c r="D853" s="3"/>
      <c r="E853" s="2">
        <v>3</v>
      </c>
    </row>
    <row r="854" spans="1:5" x14ac:dyDescent="0.3">
      <c r="A854" s="3" t="s">
        <v>677</v>
      </c>
      <c r="B854" s="14" t="s">
        <v>1712</v>
      </c>
      <c r="C854" s="3" t="s">
        <v>1711</v>
      </c>
      <c r="D854" s="3"/>
      <c r="E854" s="2">
        <v>20</v>
      </c>
    </row>
    <row r="855" spans="1:5" x14ac:dyDescent="0.3">
      <c r="A855" s="3" t="s">
        <v>677</v>
      </c>
      <c r="B855" s="14" t="s">
        <v>1710</v>
      </c>
      <c r="C855" s="3" t="s">
        <v>285</v>
      </c>
      <c r="D855" s="3"/>
      <c r="E855" s="2">
        <v>4</v>
      </c>
    </row>
    <row r="856" spans="1:5" x14ac:dyDescent="0.3">
      <c r="A856" s="3" t="s">
        <v>677</v>
      </c>
      <c r="B856" s="14" t="s">
        <v>1709</v>
      </c>
      <c r="C856" s="3" t="s">
        <v>1708</v>
      </c>
      <c r="D856" s="3"/>
      <c r="E856" s="2">
        <v>3</v>
      </c>
    </row>
    <row r="857" spans="1:5" x14ac:dyDescent="0.3">
      <c r="A857" s="3" t="s">
        <v>677</v>
      </c>
      <c r="B857" s="14" t="s">
        <v>1707</v>
      </c>
      <c r="C857" s="3" t="s">
        <v>1706</v>
      </c>
      <c r="D857" s="3"/>
      <c r="E857" s="2">
        <v>2</v>
      </c>
    </row>
    <row r="858" spans="1:5" x14ac:dyDescent="0.3">
      <c r="A858" s="3" t="s">
        <v>674</v>
      </c>
      <c r="B858" s="14" t="s">
        <v>1705</v>
      </c>
      <c r="C858" s="3" t="s">
        <v>1704</v>
      </c>
      <c r="D858" s="3"/>
      <c r="E858" s="2">
        <v>2</v>
      </c>
    </row>
    <row r="859" spans="1:5" x14ac:dyDescent="0.3">
      <c r="A859" s="3" t="s">
        <v>677</v>
      </c>
      <c r="B859" s="14" t="s">
        <v>1703</v>
      </c>
      <c r="C859" s="3" t="s">
        <v>1702</v>
      </c>
      <c r="D859" s="3"/>
      <c r="E859" s="2">
        <v>34</v>
      </c>
    </row>
    <row r="860" spans="1:5" x14ac:dyDescent="0.3">
      <c r="A860" s="3" t="s">
        <v>677</v>
      </c>
      <c r="B860" s="14" t="s">
        <v>1701</v>
      </c>
      <c r="C860" s="3" t="s">
        <v>1700</v>
      </c>
      <c r="D860" s="3"/>
      <c r="E860" s="2">
        <v>6</v>
      </c>
    </row>
    <row r="861" spans="1:5" x14ac:dyDescent="0.3">
      <c r="A861" s="3" t="s">
        <v>674</v>
      </c>
      <c r="B861" s="14" t="s">
        <v>1699</v>
      </c>
      <c r="C861" s="3" t="s">
        <v>1698</v>
      </c>
      <c r="D861" s="3"/>
      <c r="E861" s="2">
        <v>10</v>
      </c>
    </row>
    <row r="862" spans="1:5" x14ac:dyDescent="0.3">
      <c r="A862" s="3" t="s">
        <v>677</v>
      </c>
      <c r="B862" s="14" t="s">
        <v>1697</v>
      </c>
      <c r="C862" s="3" t="s">
        <v>501</v>
      </c>
      <c r="D862" s="3"/>
      <c r="E862" s="2">
        <v>2</v>
      </c>
    </row>
    <row r="863" spans="1:5" x14ac:dyDescent="0.3">
      <c r="A863" s="3" t="s">
        <v>677</v>
      </c>
      <c r="B863" s="14" t="s">
        <v>1696</v>
      </c>
      <c r="C863" s="3" t="s">
        <v>1695</v>
      </c>
      <c r="D863" s="3"/>
      <c r="E863" s="2">
        <v>2</v>
      </c>
    </row>
    <row r="864" spans="1:5" x14ac:dyDescent="0.3">
      <c r="A864" s="3" t="s">
        <v>677</v>
      </c>
      <c r="B864" s="14" t="s">
        <v>1694</v>
      </c>
      <c r="C864" s="3" t="s">
        <v>1693</v>
      </c>
      <c r="D864" s="3"/>
      <c r="E864" s="2">
        <v>2</v>
      </c>
    </row>
    <row r="865" spans="1:5" x14ac:dyDescent="0.3">
      <c r="A865" s="3" t="s">
        <v>677</v>
      </c>
      <c r="B865" s="14" t="s">
        <v>1692</v>
      </c>
      <c r="C865" s="3" t="s">
        <v>1691</v>
      </c>
      <c r="D865" s="3"/>
      <c r="E865" s="2">
        <v>2</v>
      </c>
    </row>
    <row r="866" spans="1:5" x14ac:dyDescent="0.3">
      <c r="A866" s="3" t="s">
        <v>674</v>
      </c>
      <c r="B866" s="14" t="s">
        <v>1690</v>
      </c>
      <c r="C866" s="3" t="s">
        <v>1689</v>
      </c>
      <c r="D866" s="3"/>
      <c r="E866" s="2">
        <v>4</v>
      </c>
    </row>
    <row r="867" spans="1:5" x14ac:dyDescent="0.3">
      <c r="A867" s="3" t="s">
        <v>677</v>
      </c>
      <c r="B867" s="14" t="s">
        <v>1688</v>
      </c>
      <c r="C867" s="3" t="s">
        <v>1687</v>
      </c>
      <c r="D867" s="3"/>
      <c r="E867" s="2">
        <v>2</v>
      </c>
    </row>
    <row r="868" spans="1:5" x14ac:dyDescent="0.3">
      <c r="A868" s="3" t="s">
        <v>677</v>
      </c>
      <c r="B868" s="14" t="s">
        <v>1686</v>
      </c>
      <c r="C868" s="3" t="s">
        <v>1685</v>
      </c>
      <c r="D868" s="3"/>
      <c r="E868" s="2">
        <v>2</v>
      </c>
    </row>
    <row r="869" spans="1:5" x14ac:dyDescent="0.3">
      <c r="A869" s="3" t="s">
        <v>677</v>
      </c>
      <c r="B869" s="14" t="s">
        <v>1684</v>
      </c>
      <c r="C869" s="3" t="s">
        <v>1683</v>
      </c>
      <c r="D869" s="3"/>
      <c r="E869" s="2">
        <v>3</v>
      </c>
    </row>
    <row r="870" spans="1:5" x14ac:dyDescent="0.3">
      <c r="A870" s="3" t="s">
        <v>677</v>
      </c>
      <c r="B870" s="14" t="s">
        <v>1682</v>
      </c>
      <c r="C870" s="3" t="s">
        <v>1681</v>
      </c>
      <c r="D870" s="3"/>
      <c r="E870" s="2">
        <v>2</v>
      </c>
    </row>
    <row r="871" spans="1:5" x14ac:dyDescent="0.3">
      <c r="A871" s="3" t="s">
        <v>674</v>
      </c>
      <c r="B871" s="14" t="s">
        <v>1680</v>
      </c>
      <c r="C871" s="3" t="s">
        <v>1679</v>
      </c>
      <c r="D871" s="3"/>
      <c r="E871" s="2">
        <v>1</v>
      </c>
    </row>
    <row r="872" spans="1:5" x14ac:dyDescent="0.3">
      <c r="A872" s="3" t="s">
        <v>677</v>
      </c>
      <c r="B872" s="14" t="s">
        <v>1678</v>
      </c>
      <c r="C872" s="3" t="s">
        <v>1677</v>
      </c>
      <c r="D872" s="3"/>
      <c r="E872" s="2">
        <v>2</v>
      </c>
    </row>
    <row r="873" spans="1:5" x14ac:dyDescent="0.3">
      <c r="A873" s="3" t="s">
        <v>677</v>
      </c>
      <c r="B873" s="14" t="s">
        <v>1676</v>
      </c>
      <c r="C873" s="3" t="s">
        <v>1675</v>
      </c>
      <c r="D873" s="3"/>
      <c r="E873" s="2">
        <v>1</v>
      </c>
    </row>
    <row r="874" spans="1:5" x14ac:dyDescent="0.3">
      <c r="A874" s="3" t="s">
        <v>677</v>
      </c>
      <c r="B874" s="14" t="s">
        <v>1674</v>
      </c>
      <c r="C874" s="3" t="s">
        <v>1673</v>
      </c>
      <c r="D874" s="3"/>
      <c r="E874" s="2">
        <v>3</v>
      </c>
    </row>
    <row r="875" spans="1:5" x14ac:dyDescent="0.3">
      <c r="A875" s="3" t="s">
        <v>677</v>
      </c>
      <c r="B875" s="14" t="s">
        <v>1672</v>
      </c>
      <c r="C875" s="3" t="s">
        <v>1671</v>
      </c>
      <c r="D875" s="3"/>
      <c r="E875" s="2">
        <f>7-1</f>
        <v>6</v>
      </c>
    </row>
    <row r="876" spans="1:5" x14ac:dyDescent="0.3">
      <c r="A876" s="3" t="s">
        <v>677</v>
      </c>
      <c r="B876" s="14" t="s">
        <v>1670</v>
      </c>
      <c r="C876" s="3" t="s">
        <v>1669</v>
      </c>
      <c r="D876" s="3"/>
      <c r="E876" s="2">
        <v>9</v>
      </c>
    </row>
    <row r="877" spans="1:5" x14ac:dyDescent="0.3">
      <c r="A877" s="3" t="s">
        <v>677</v>
      </c>
      <c r="B877" s="14" t="s">
        <v>1668</v>
      </c>
      <c r="C877" s="3" t="s">
        <v>1667</v>
      </c>
      <c r="D877" s="3"/>
      <c r="E877" s="2">
        <v>2</v>
      </c>
    </row>
    <row r="878" spans="1:5" x14ac:dyDescent="0.3">
      <c r="A878" s="3" t="s">
        <v>677</v>
      </c>
      <c r="B878" s="14" t="s">
        <v>1666</v>
      </c>
      <c r="C878" s="3" t="s">
        <v>1665</v>
      </c>
      <c r="D878" s="3"/>
      <c r="E878" s="2">
        <v>3</v>
      </c>
    </row>
    <row r="879" spans="1:5" x14ac:dyDescent="0.3">
      <c r="A879" s="3" t="s">
        <v>677</v>
      </c>
      <c r="B879" s="14" t="s">
        <v>1664</v>
      </c>
      <c r="C879" s="3" t="s">
        <v>1663</v>
      </c>
      <c r="D879" s="3"/>
      <c r="E879" s="2">
        <v>32</v>
      </c>
    </row>
    <row r="880" spans="1:5" x14ac:dyDescent="0.3">
      <c r="A880" s="3" t="s">
        <v>674</v>
      </c>
      <c r="B880" s="14" t="s">
        <v>1662</v>
      </c>
      <c r="C880" s="3" t="s">
        <v>1661</v>
      </c>
      <c r="D880" s="3"/>
      <c r="E880" s="2">
        <v>2</v>
      </c>
    </row>
    <row r="881" spans="1:5" x14ac:dyDescent="0.3">
      <c r="A881" s="3" t="s">
        <v>677</v>
      </c>
      <c r="B881" s="14" t="s">
        <v>1660</v>
      </c>
      <c r="C881" s="3" t="s">
        <v>1659</v>
      </c>
      <c r="D881" s="3"/>
      <c r="E881" s="2">
        <v>2</v>
      </c>
    </row>
    <row r="882" spans="1:5" x14ac:dyDescent="0.3">
      <c r="A882" s="3" t="s">
        <v>677</v>
      </c>
      <c r="B882" s="14" t="s">
        <v>1658</v>
      </c>
      <c r="C882" s="3" t="s">
        <v>1657</v>
      </c>
      <c r="D882" s="3"/>
      <c r="E882" s="2">
        <v>12</v>
      </c>
    </row>
    <row r="883" spans="1:5" x14ac:dyDescent="0.3">
      <c r="A883" s="3" t="s">
        <v>674</v>
      </c>
      <c r="B883" s="14" t="s">
        <v>1656</v>
      </c>
      <c r="C883" s="3" t="s">
        <v>1655</v>
      </c>
      <c r="D883" s="3"/>
      <c r="E883" s="2">
        <v>1</v>
      </c>
    </row>
    <row r="884" spans="1:5" x14ac:dyDescent="0.3">
      <c r="A884" s="3" t="s">
        <v>674</v>
      </c>
      <c r="B884" s="14" t="s">
        <v>1654</v>
      </c>
      <c r="C884" s="3" t="s">
        <v>1653</v>
      </c>
      <c r="D884" s="3"/>
      <c r="E884" s="2">
        <v>2</v>
      </c>
    </row>
    <row r="885" spans="1:5" x14ac:dyDescent="0.3">
      <c r="A885" s="3" t="s">
        <v>677</v>
      </c>
      <c r="B885" s="14" t="s">
        <v>1652</v>
      </c>
      <c r="C885" s="3" t="s">
        <v>1651</v>
      </c>
      <c r="D885" s="3"/>
      <c r="E885" s="2">
        <v>4</v>
      </c>
    </row>
    <row r="886" spans="1:5" x14ac:dyDescent="0.3">
      <c r="A886" s="3" t="s">
        <v>677</v>
      </c>
      <c r="B886" s="14" t="s">
        <v>1650</v>
      </c>
      <c r="C886" s="3" t="s">
        <v>1649</v>
      </c>
      <c r="D886" s="3"/>
      <c r="E886" s="2">
        <v>1</v>
      </c>
    </row>
    <row r="887" spans="1:5" x14ac:dyDescent="0.3">
      <c r="A887" s="3" t="s">
        <v>674</v>
      </c>
      <c r="B887" s="14" t="s">
        <v>1648</v>
      </c>
      <c r="C887" s="3" t="s">
        <v>1647</v>
      </c>
      <c r="D887" s="3"/>
      <c r="E887" s="2">
        <v>2</v>
      </c>
    </row>
    <row r="888" spans="1:5" x14ac:dyDescent="0.3">
      <c r="A888" s="3" t="s">
        <v>677</v>
      </c>
      <c r="B888" s="14" t="s">
        <v>1646</v>
      </c>
      <c r="C888" s="3" t="s">
        <v>1645</v>
      </c>
      <c r="D888" s="3"/>
      <c r="E888" s="2">
        <v>4</v>
      </c>
    </row>
    <row r="889" spans="1:5" x14ac:dyDescent="0.3">
      <c r="A889" s="3" t="s">
        <v>677</v>
      </c>
      <c r="B889" s="14" t="s">
        <v>1644</v>
      </c>
      <c r="C889" s="3" t="s">
        <v>1643</v>
      </c>
      <c r="D889" s="3"/>
      <c r="E889" s="2">
        <f>4-1</f>
        <v>3</v>
      </c>
    </row>
    <row r="890" spans="1:5" x14ac:dyDescent="0.3">
      <c r="A890" s="3" t="s">
        <v>677</v>
      </c>
      <c r="B890" s="14" t="s">
        <v>1642</v>
      </c>
      <c r="C890" s="3" t="s">
        <v>1641</v>
      </c>
      <c r="D890" s="3"/>
      <c r="E890" s="2">
        <v>1</v>
      </c>
    </row>
    <row r="891" spans="1:5" x14ac:dyDescent="0.3">
      <c r="A891" s="3" t="s">
        <v>677</v>
      </c>
      <c r="B891" s="14" t="s">
        <v>1640</v>
      </c>
      <c r="C891" s="3" t="s">
        <v>1639</v>
      </c>
      <c r="D891" s="3"/>
      <c r="E891" s="2">
        <v>2</v>
      </c>
    </row>
    <row r="892" spans="1:5" x14ac:dyDescent="0.3">
      <c r="A892" s="3" t="s">
        <v>677</v>
      </c>
      <c r="B892" s="14" t="s">
        <v>1638</v>
      </c>
      <c r="C892" s="3" t="s">
        <v>1637</v>
      </c>
      <c r="D892" s="3"/>
      <c r="E892" s="2">
        <v>15</v>
      </c>
    </row>
    <row r="893" spans="1:5" x14ac:dyDescent="0.3">
      <c r="A893" s="3" t="s">
        <v>677</v>
      </c>
      <c r="B893" s="14" t="s">
        <v>1636</v>
      </c>
      <c r="C893" s="3" t="s">
        <v>1635</v>
      </c>
      <c r="D893" s="3"/>
      <c r="E893" s="2">
        <v>2</v>
      </c>
    </row>
    <row r="894" spans="1:5" x14ac:dyDescent="0.3">
      <c r="A894" s="3" t="s">
        <v>677</v>
      </c>
      <c r="B894" s="14" t="s">
        <v>1634</v>
      </c>
      <c r="C894" s="3" t="s">
        <v>1633</v>
      </c>
      <c r="D894" s="3"/>
      <c r="E894" s="2">
        <v>16</v>
      </c>
    </row>
    <row r="895" spans="1:5" x14ac:dyDescent="0.3">
      <c r="A895" s="3" t="s">
        <v>677</v>
      </c>
      <c r="B895" s="14" t="s">
        <v>1631</v>
      </c>
      <c r="C895" s="3" t="s">
        <v>1630</v>
      </c>
      <c r="D895" s="3"/>
      <c r="E895" s="2">
        <v>15</v>
      </c>
    </row>
    <row r="896" spans="1:5" x14ac:dyDescent="0.3">
      <c r="A896" s="3" t="s">
        <v>677</v>
      </c>
      <c r="B896" s="14" t="s">
        <v>1629</v>
      </c>
      <c r="C896" s="3" t="s">
        <v>281</v>
      </c>
      <c r="D896" s="3"/>
      <c r="E896" s="2">
        <v>2</v>
      </c>
    </row>
    <row r="897" spans="1:5" x14ac:dyDescent="0.3">
      <c r="A897" s="3" t="s">
        <v>677</v>
      </c>
      <c r="B897" s="14" t="s">
        <v>1628</v>
      </c>
      <c r="C897" s="3" t="s">
        <v>1627</v>
      </c>
      <c r="D897" s="3"/>
      <c r="E897" s="2">
        <v>2</v>
      </c>
    </row>
    <row r="898" spans="1:5" x14ac:dyDescent="0.3">
      <c r="A898" s="3" t="s">
        <v>677</v>
      </c>
      <c r="B898" s="14" t="s">
        <v>1626</v>
      </c>
      <c r="C898" s="3" t="s">
        <v>1625</v>
      </c>
      <c r="D898" s="3"/>
      <c r="E898" s="2">
        <v>10</v>
      </c>
    </row>
    <row r="899" spans="1:5" x14ac:dyDescent="0.3">
      <c r="A899" s="3" t="s">
        <v>677</v>
      </c>
      <c r="B899" s="14" t="s">
        <v>1624</v>
      </c>
      <c r="C899" s="3" t="s">
        <v>624</v>
      </c>
      <c r="D899" s="3"/>
      <c r="E899" s="2">
        <v>1</v>
      </c>
    </row>
    <row r="900" spans="1:5" x14ac:dyDescent="0.3">
      <c r="A900" s="3" t="s">
        <v>674</v>
      </c>
      <c r="B900" s="14" t="s">
        <v>1623</v>
      </c>
      <c r="C900" s="3" t="s">
        <v>1622</v>
      </c>
      <c r="D900" s="3"/>
      <c r="E900" s="2">
        <v>1</v>
      </c>
    </row>
    <row r="901" spans="1:5" x14ac:dyDescent="0.3">
      <c r="A901" s="3" t="s">
        <v>677</v>
      </c>
      <c r="B901" s="14" t="s">
        <v>1621</v>
      </c>
      <c r="C901" s="3" t="s">
        <v>1620</v>
      </c>
      <c r="D901" s="3"/>
      <c r="E901" s="2">
        <v>1</v>
      </c>
    </row>
    <row r="902" spans="1:5" x14ac:dyDescent="0.3">
      <c r="A902" s="3" t="s">
        <v>677</v>
      </c>
      <c r="B902" s="14" t="s">
        <v>1619</v>
      </c>
      <c r="C902" s="3" t="s">
        <v>1618</v>
      </c>
      <c r="D902" s="3"/>
      <c r="E902" s="2">
        <v>4</v>
      </c>
    </row>
    <row r="903" spans="1:5" x14ac:dyDescent="0.3">
      <c r="A903" s="3" t="s">
        <v>677</v>
      </c>
      <c r="B903" s="14" t="s">
        <v>1617</v>
      </c>
      <c r="C903" s="3" t="s">
        <v>1616</v>
      </c>
      <c r="D903" s="3"/>
      <c r="E903" s="2">
        <v>4</v>
      </c>
    </row>
    <row r="904" spans="1:5" x14ac:dyDescent="0.3">
      <c r="A904" s="3" t="s">
        <v>677</v>
      </c>
      <c r="B904" s="14" t="s">
        <v>1615</v>
      </c>
      <c r="C904" s="3" t="s">
        <v>144</v>
      </c>
      <c r="D904" s="3"/>
      <c r="E904" s="2">
        <v>2</v>
      </c>
    </row>
    <row r="905" spans="1:5" x14ac:dyDescent="0.3">
      <c r="A905" s="3" t="s">
        <v>677</v>
      </c>
      <c r="B905" s="14">
        <v>4131300101</v>
      </c>
      <c r="C905" s="3" t="s">
        <v>1614</v>
      </c>
      <c r="D905" s="3"/>
      <c r="E905" s="2">
        <v>2</v>
      </c>
    </row>
    <row r="906" spans="1:5" x14ac:dyDescent="0.3">
      <c r="A906" s="3" t="s">
        <v>677</v>
      </c>
      <c r="B906" s="14" t="s">
        <v>1613</v>
      </c>
      <c r="C906" s="3" t="s">
        <v>1612</v>
      </c>
      <c r="D906" s="3"/>
      <c r="E906" s="2">
        <v>3</v>
      </c>
    </row>
    <row r="907" spans="1:5" x14ac:dyDescent="0.3">
      <c r="A907" s="3" t="s">
        <v>677</v>
      </c>
      <c r="B907" s="14" t="s">
        <v>1611</v>
      </c>
      <c r="C907" s="3" t="s">
        <v>1610</v>
      </c>
      <c r="D907" s="3"/>
      <c r="E907" s="2">
        <v>1</v>
      </c>
    </row>
    <row r="908" spans="1:5" x14ac:dyDescent="0.3">
      <c r="A908" s="3" t="s">
        <v>677</v>
      </c>
      <c r="B908" s="14" t="s">
        <v>1609</v>
      </c>
      <c r="C908" s="3" t="s">
        <v>1608</v>
      </c>
      <c r="D908" s="3"/>
      <c r="E908" s="2">
        <v>3</v>
      </c>
    </row>
    <row r="909" spans="1:5" x14ac:dyDescent="0.3">
      <c r="A909" s="3" t="s">
        <v>677</v>
      </c>
      <c r="B909" s="14" t="s">
        <v>1607</v>
      </c>
      <c r="C909" s="3" t="s">
        <v>1606</v>
      </c>
      <c r="D909" s="3"/>
      <c r="E909" s="2">
        <v>7</v>
      </c>
    </row>
    <row r="910" spans="1:5" x14ac:dyDescent="0.3">
      <c r="A910" s="3" t="s">
        <v>677</v>
      </c>
      <c r="B910" s="14" t="s">
        <v>1605</v>
      </c>
      <c r="C910" s="3" t="s">
        <v>1604</v>
      </c>
      <c r="D910" s="3"/>
      <c r="E910" s="2">
        <v>17</v>
      </c>
    </row>
    <row r="911" spans="1:5" x14ac:dyDescent="0.3">
      <c r="A911" s="3" t="s">
        <v>677</v>
      </c>
      <c r="B911" s="14" t="s">
        <v>1603</v>
      </c>
      <c r="C911" s="3" t="s">
        <v>144</v>
      </c>
      <c r="D911" s="3"/>
      <c r="E911" s="2">
        <v>1</v>
      </c>
    </row>
    <row r="912" spans="1:5" x14ac:dyDescent="0.3">
      <c r="A912" s="3" t="s">
        <v>677</v>
      </c>
      <c r="B912" s="14" t="s">
        <v>1602</v>
      </c>
      <c r="C912" s="3" t="s">
        <v>1601</v>
      </c>
      <c r="D912" s="3"/>
      <c r="E912" s="2">
        <v>11</v>
      </c>
    </row>
    <row r="913" spans="1:5" x14ac:dyDescent="0.3">
      <c r="A913" s="3" t="s">
        <v>674</v>
      </c>
      <c r="B913" s="14" t="s">
        <v>1600</v>
      </c>
      <c r="C913" s="3" t="s">
        <v>1599</v>
      </c>
      <c r="D913" s="3"/>
      <c r="E913" s="2">
        <v>2</v>
      </c>
    </row>
    <row r="914" spans="1:5" x14ac:dyDescent="0.3">
      <c r="A914" s="3" t="s">
        <v>674</v>
      </c>
      <c r="B914" s="14" t="s">
        <v>1598</v>
      </c>
      <c r="C914" s="3" t="s">
        <v>1202</v>
      </c>
      <c r="D914" s="3"/>
      <c r="E914" s="2">
        <v>10</v>
      </c>
    </row>
    <row r="915" spans="1:5" x14ac:dyDescent="0.3">
      <c r="A915" s="3" t="s">
        <v>677</v>
      </c>
      <c r="B915" s="14" t="s">
        <v>1597</v>
      </c>
      <c r="C915" s="3" t="s">
        <v>1596</v>
      </c>
      <c r="D915" s="3"/>
      <c r="E915" s="2">
        <v>4</v>
      </c>
    </row>
    <row r="916" spans="1:5" x14ac:dyDescent="0.3">
      <c r="A916" s="3" t="s">
        <v>677</v>
      </c>
      <c r="B916" s="14" t="s">
        <v>1595</v>
      </c>
      <c r="C916" s="3" t="s">
        <v>1594</v>
      </c>
      <c r="D916" s="3"/>
      <c r="E916" s="2">
        <v>4</v>
      </c>
    </row>
    <row r="917" spans="1:5" x14ac:dyDescent="0.3">
      <c r="A917" s="3" t="s">
        <v>677</v>
      </c>
      <c r="B917" s="14" t="s">
        <v>1593</v>
      </c>
      <c r="C917" s="3" t="s">
        <v>1224</v>
      </c>
      <c r="D917" s="3"/>
      <c r="E917" s="2">
        <v>30</v>
      </c>
    </row>
    <row r="918" spans="1:5" x14ac:dyDescent="0.3">
      <c r="A918" s="3" t="s">
        <v>677</v>
      </c>
      <c r="B918" s="14" t="s">
        <v>1592</v>
      </c>
      <c r="C918" s="3" t="s">
        <v>1591</v>
      </c>
      <c r="D918" s="3"/>
      <c r="E918" s="2">
        <v>2</v>
      </c>
    </row>
    <row r="919" spans="1:5" x14ac:dyDescent="0.3">
      <c r="A919" s="3" t="s">
        <v>677</v>
      </c>
      <c r="B919" s="14" t="s">
        <v>1590</v>
      </c>
      <c r="C919" s="3" t="s">
        <v>1589</v>
      </c>
      <c r="D919" s="3"/>
      <c r="E919" s="2">
        <v>1</v>
      </c>
    </row>
    <row r="920" spans="1:5" x14ac:dyDescent="0.3">
      <c r="A920" s="3" t="s">
        <v>677</v>
      </c>
      <c r="B920" s="14" t="s">
        <v>1588</v>
      </c>
      <c r="C920" s="3" t="s">
        <v>1587</v>
      </c>
      <c r="D920" s="3"/>
      <c r="E920" s="2">
        <v>2</v>
      </c>
    </row>
    <row r="921" spans="1:5" x14ac:dyDescent="0.3">
      <c r="A921" s="3" t="s">
        <v>677</v>
      </c>
      <c r="B921" s="14" t="s">
        <v>1586</v>
      </c>
      <c r="C921" s="3" t="s">
        <v>1585</v>
      </c>
      <c r="D921" s="3"/>
      <c r="E921" s="2">
        <v>6</v>
      </c>
    </row>
    <row r="922" spans="1:5" x14ac:dyDescent="0.3">
      <c r="A922" s="3" t="s">
        <v>677</v>
      </c>
      <c r="B922" s="14" t="s">
        <v>1584</v>
      </c>
      <c r="C922" s="3" t="s">
        <v>1583</v>
      </c>
      <c r="D922" s="3"/>
      <c r="E922" s="2">
        <v>2</v>
      </c>
    </row>
    <row r="923" spans="1:5" x14ac:dyDescent="0.3">
      <c r="A923" s="3" t="s">
        <v>674</v>
      </c>
      <c r="B923" s="14" t="s">
        <v>1582</v>
      </c>
      <c r="C923" s="3" t="s">
        <v>1581</v>
      </c>
      <c r="D923" s="3"/>
      <c r="E923" s="2">
        <v>1</v>
      </c>
    </row>
    <row r="924" spans="1:5" x14ac:dyDescent="0.3">
      <c r="A924" s="3" t="s">
        <v>677</v>
      </c>
      <c r="B924" s="14" t="s">
        <v>1580</v>
      </c>
      <c r="C924" s="3" t="s">
        <v>98</v>
      </c>
      <c r="D924" s="3"/>
      <c r="E924" s="2">
        <v>4</v>
      </c>
    </row>
    <row r="925" spans="1:5" x14ac:dyDescent="0.3">
      <c r="A925" s="3" t="s">
        <v>677</v>
      </c>
      <c r="B925" s="14" t="s">
        <v>1579</v>
      </c>
      <c r="C925" s="3" t="s">
        <v>1578</v>
      </c>
      <c r="D925" s="3"/>
      <c r="E925" s="2">
        <v>4</v>
      </c>
    </row>
    <row r="926" spans="1:5" x14ac:dyDescent="0.3">
      <c r="A926" s="3" t="s">
        <v>677</v>
      </c>
      <c r="B926" s="14" t="s">
        <v>1577</v>
      </c>
      <c r="C926" s="3" t="s">
        <v>1576</v>
      </c>
      <c r="D926" s="3"/>
      <c r="E926" s="2">
        <f>2-1</f>
        <v>1</v>
      </c>
    </row>
    <row r="927" spans="1:5" x14ac:dyDescent="0.3">
      <c r="A927" s="3" t="s">
        <v>674</v>
      </c>
      <c r="B927" s="14" t="s">
        <v>1575</v>
      </c>
      <c r="C927" s="3" t="s">
        <v>1574</v>
      </c>
      <c r="D927" s="3"/>
      <c r="E927" s="2">
        <v>3</v>
      </c>
    </row>
    <row r="928" spans="1:5" x14ac:dyDescent="0.3">
      <c r="A928" s="3" t="s">
        <v>677</v>
      </c>
      <c r="B928" s="14" t="s">
        <v>1573</v>
      </c>
      <c r="C928" s="3" t="s">
        <v>1572</v>
      </c>
      <c r="D928" s="3"/>
      <c r="E928" s="2">
        <v>7</v>
      </c>
    </row>
    <row r="929" spans="1:5" x14ac:dyDescent="0.3">
      <c r="A929" s="3" t="s">
        <v>674</v>
      </c>
      <c r="B929" s="14" t="s">
        <v>1571</v>
      </c>
      <c r="C929" s="3" t="s">
        <v>1570</v>
      </c>
      <c r="D929" s="3"/>
      <c r="E929" s="2">
        <v>9</v>
      </c>
    </row>
    <row r="930" spans="1:5" x14ac:dyDescent="0.3">
      <c r="A930" s="3" t="s">
        <v>677</v>
      </c>
      <c r="B930" s="14" t="s">
        <v>1569</v>
      </c>
      <c r="C930" s="3" t="s">
        <v>1568</v>
      </c>
      <c r="D930" s="3"/>
      <c r="E930" s="2">
        <v>10</v>
      </c>
    </row>
    <row r="931" spans="1:5" x14ac:dyDescent="0.3">
      <c r="A931" s="3" t="s">
        <v>677</v>
      </c>
      <c r="B931" s="14" t="s">
        <v>1567</v>
      </c>
      <c r="C931" s="3" t="s">
        <v>1566</v>
      </c>
      <c r="D931" s="3"/>
      <c r="E931" s="2">
        <v>6</v>
      </c>
    </row>
    <row r="932" spans="1:5" x14ac:dyDescent="0.3">
      <c r="A932" s="3" t="s">
        <v>677</v>
      </c>
      <c r="B932" s="14" t="s">
        <v>1565</v>
      </c>
      <c r="C932" s="3" t="s">
        <v>1564</v>
      </c>
      <c r="D932" s="3"/>
      <c r="E932" s="2">
        <v>16</v>
      </c>
    </row>
    <row r="933" spans="1:5" x14ac:dyDescent="0.3">
      <c r="A933" s="3" t="s">
        <v>677</v>
      </c>
      <c r="B933" s="14" t="s">
        <v>1563</v>
      </c>
      <c r="C933" s="3" t="s">
        <v>260</v>
      </c>
      <c r="D933" s="3"/>
      <c r="E933" s="2">
        <v>8</v>
      </c>
    </row>
    <row r="934" spans="1:5" x14ac:dyDescent="0.3">
      <c r="A934" s="3" t="s">
        <v>677</v>
      </c>
      <c r="B934" s="14" t="s">
        <v>1562</v>
      </c>
      <c r="C934" s="3" t="s">
        <v>144</v>
      </c>
      <c r="D934" s="3"/>
      <c r="E934" s="2">
        <v>2</v>
      </c>
    </row>
    <row r="935" spans="1:5" x14ac:dyDescent="0.3">
      <c r="A935" s="3" t="s">
        <v>677</v>
      </c>
      <c r="B935" s="14" t="s">
        <v>1561</v>
      </c>
      <c r="C935" s="3" t="s">
        <v>1560</v>
      </c>
      <c r="D935" s="3"/>
      <c r="E935" s="2">
        <v>3</v>
      </c>
    </row>
    <row r="936" spans="1:5" x14ac:dyDescent="0.3">
      <c r="A936" s="3" t="s">
        <v>677</v>
      </c>
      <c r="B936" s="14" t="s">
        <v>1559</v>
      </c>
      <c r="C936" s="3" t="s">
        <v>963</v>
      </c>
      <c r="D936" s="3"/>
      <c r="E936" s="2">
        <v>3</v>
      </c>
    </row>
    <row r="937" spans="1:5" x14ac:dyDescent="0.3">
      <c r="A937" s="3" t="s">
        <v>677</v>
      </c>
      <c r="B937" s="14" t="s">
        <v>1558</v>
      </c>
      <c r="C937" s="3" t="s">
        <v>1557</v>
      </c>
      <c r="D937" s="3"/>
      <c r="E937" s="2">
        <v>2</v>
      </c>
    </row>
    <row r="938" spans="1:5" x14ac:dyDescent="0.3">
      <c r="A938" s="3" t="s">
        <v>677</v>
      </c>
      <c r="B938" s="14" t="s">
        <v>1556</v>
      </c>
      <c r="C938" s="3" t="s">
        <v>267</v>
      </c>
      <c r="D938" s="3"/>
      <c r="E938" s="2">
        <v>4</v>
      </c>
    </row>
    <row r="939" spans="1:5" x14ac:dyDescent="0.3">
      <c r="A939" s="3" t="s">
        <v>677</v>
      </c>
      <c r="B939" s="14" t="s">
        <v>1555</v>
      </c>
      <c r="C939" s="3" t="s">
        <v>1554</v>
      </c>
      <c r="D939" s="3"/>
      <c r="E939" s="2">
        <v>2</v>
      </c>
    </row>
    <row r="940" spans="1:5" x14ac:dyDescent="0.3">
      <c r="A940" s="3" t="s">
        <v>674</v>
      </c>
      <c r="B940" s="14" t="s">
        <v>1553</v>
      </c>
      <c r="C940" s="3" t="s">
        <v>1552</v>
      </c>
      <c r="D940" s="3"/>
      <c r="E940" s="2">
        <v>3</v>
      </c>
    </row>
    <row r="941" spans="1:5" x14ac:dyDescent="0.3">
      <c r="A941" s="3" t="s">
        <v>677</v>
      </c>
      <c r="B941" s="14" t="s">
        <v>1551</v>
      </c>
      <c r="C941" s="3" t="s">
        <v>454</v>
      </c>
      <c r="D941" s="3"/>
      <c r="E941" s="2">
        <v>3</v>
      </c>
    </row>
    <row r="942" spans="1:5" x14ac:dyDescent="0.3">
      <c r="A942" s="3" t="s">
        <v>677</v>
      </c>
      <c r="B942" s="14" t="s">
        <v>1550</v>
      </c>
      <c r="C942" s="3" t="s">
        <v>1549</v>
      </c>
      <c r="D942" s="3"/>
      <c r="E942" s="2">
        <v>12</v>
      </c>
    </row>
    <row r="943" spans="1:5" x14ac:dyDescent="0.3">
      <c r="A943" s="3" t="s">
        <v>674</v>
      </c>
      <c r="B943" s="14" t="s">
        <v>1548</v>
      </c>
      <c r="C943" s="3" t="s">
        <v>258</v>
      </c>
      <c r="D943" s="3"/>
      <c r="E943" s="2">
        <v>115</v>
      </c>
    </row>
    <row r="944" spans="1:5" x14ac:dyDescent="0.3">
      <c r="A944" s="3" t="s">
        <v>674</v>
      </c>
      <c r="B944" s="14" t="s">
        <v>1547</v>
      </c>
      <c r="C944" s="3" t="s">
        <v>1546</v>
      </c>
      <c r="D944" s="3"/>
      <c r="E944" s="2">
        <v>9</v>
      </c>
    </row>
    <row r="945" spans="1:5" x14ac:dyDescent="0.3">
      <c r="A945" s="3" t="s">
        <v>677</v>
      </c>
      <c r="B945" s="14" t="s">
        <v>1545</v>
      </c>
      <c r="C945" s="3" t="s">
        <v>1544</v>
      </c>
      <c r="D945" s="3"/>
      <c r="E945" s="2">
        <v>3</v>
      </c>
    </row>
    <row r="946" spans="1:5" x14ac:dyDescent="0.3">
      <c r="A946" s="3" t="s">
        <v>677</v>
      </c>
      <c r="B946" s="14" t="s">
        <v>1543</v>
      </c>
      <c r="C946" s="3" t="s">
        <v>1542</v>
      </c>
      <c r="D946" s="3"/>
      <c r="E946" s="2">
        <v>3</v>
      </c>
    </row>
    <row r="947" spans="1:5" x14ac:dyDescent="0.3">
      <c r="A947" s="3" t="s">
        <v>677</v>
      </c>
      <c r="B947" s="14" t="s">
        <v>1541</v>
      </c>
      <c r="C947" s="3" t="s">
        <v>1540</v>
      </c>
      <c r="D947" s="3"/>
      <c r="E947" s="2">
        <v>8</v>
      </c>
    </row>
    <row r="948" spans="1:5" x14ac:dyDescent="0.3">
      <c r="A948" s="3" t="s">
        <v>677</v>
      </c>
      <c r="B948" s="14" t="s">
        <v>1539</v>
      </c>
      <c r="C948" s="3" t="s">
        <v>1538</v>
      </c>
      <c r="D948" s="3"/>
      <c r="E948" s="2">
        <v>2</v>
      </c>
    </row>
    <row r="949" spans="1:5" x14ac:dyDescent="0.3">
      <c r="A949" s="3" t="s">
        <v>677</v>
      </c>
      <c r="B949" s="14" t="s">
        <v>1537</v>
      </c>
      <c r="C949" s="3" t="s">
        <v>1536</v>
      </c>
      <c r="D949" s="3"/>
      <c r="E949" s="2">
        <v>5</v>
      </c>
    </row>
    <row r="950" spans="1:5" x14ac:dyDescent="0.3">
      <c r="A950" s="3" t="s">
        <v>677</v>
      </c>
      <c r="B950" s="14" t="s">
        <v>1535</v>
      </c>
      <c r="C950" s="3" t="s">
        <v>1534</v>
      </c>
      <c r="D950" s="3"/>
      <c r="E950" s="2">
        <v>2</v>
      </c>
    </row>
    <row r="951" spans="1:5" x14ac:dyDescent="0.3">
      <c r="A951" s="3" t="s">
        <v>674</v>
      </c>
      <c r="B951" s="14" t="s">
        <v>1533</v>
      </c>
      <c r="C951" s="3" t="s">
        <v>160</v>
      </c>
      <c r="D951" s="3"/>
      <c r="E951" s="2">
        <v>11</v>
      </c>
    </row>
    <row r="952" spans="1:5" x14ac:dyDescent="0.3">
      <c r="A952" s="3" t="s">
        <v>677</v>
      </c>
      <c r="B952" s="14" t="s">
        <v>1532</v>
      </c>
      <c r="C952" s="3" t="s">
        <v>1531</v>
      </c>
      <c r="D952" s="3"/>
      <c r="E952" s="2">
        <f>12-10</f>
        <v>2</v>
      </c>
    </row>
    <row r="953" spans="1:5" x14ac:dyDescent="0.3">
      <c r="A953" s="3" t="s">
        <v>677</v>
      </c>
      <c r="B953" s="14" t="s">
        <v>1530</v>
      </c>
      <c r="C953" s="3" t="s">
        <v>1529</v>
      </c>
      <c r="D953" s="3"/>
      <c r="E953" s="2">
        <v>10</v>
      </c>
    </row>
    <row r="954" spans="1:5" x14ac:dyDescent="0.3">
      <c r="A954" s="3" t="s">
        <v>677</v>
      </c>
      <c r="B954" s="14" t="s">
        <v>1528</v>
      </c>
      <c r="C954" s="3" t="s">
        <v>1527</v>
      </c>
      <c r="D954" s="3"/>
      <c r="E954" s="2">
        <v>1</v>
      </c>
    </row>
    <row r="955" spans="1:5" x14ac:dyDescent="0.3">
      <c r="A955" s="3" t="s">
        <v>677</v>
      </c>
      <c r="B955" s="14" t="s">
        <v>1526</v>
      </c>
      <c r="C955" s="3" t="s">
        <v>307</v>
      </c>
      <c r="D955" s="3"/>
      <c r="E955" s="2">
        <v>60</v>
      </c>
    </row>
    <row r="956" spans="1:5" x14ac:dyDescent="0.3">
      <c r="A956" s="3" t="s">
        <v>674</v>
      </c>
      <c r="B956" s="14" t="s">
        <v>1525</v>
      </c>
      <c r="C956" s="3" t="s">
        <v>1524</v>
      </c>
      <c r="D956" s="3"/>
      <c r="E956" s="2">
        <f>12-2</f>
        <v>10</v>
      </c>
    </row>
    <row r="957" spans="1:5" x14ac:dyDescent="0.3">
      <c r="A957" s="3" t="s">
        <v>677</v>
      </c>
      <c r="B957" s="14" t="s">
        <v>1523</v>
      </c>
      <c r="C957" s="3" t="s">
        <v>624</v>
      </c>
      <c r="D957" s="3"/>
      <c r="E957" s="2">
        <v>1</v>
      </c>
    </row>
    <row r="958" spans="1:5" x14ac:dyDescent="0.3">
      <c r="A958" s="3" t="s">
        <v>677</v>
      </c>
      <c r="B958" s="14" t="s">
        <v>1522</v>
      </c>
      <c r="C958" s="3" t="s">
        <v>132</v>
      </c>
      <c r="D958" s="3"/>
      <c r="E958" s="2">
        <v>1</v>
      </c>
    </row>
    <row r="959" spans="1:5" x14ac:dyDescent="0.3">
      <c r="A959" s="3" t="s">
        <v>677</v>
      </c>
      <c r="B959" s="14" t="s">
        <v>1521</v>
      </c>
      <c r="C959" s="3" t="s">
        <v>624</v>
      </c>
      <c r="D959" s="3"/>
      <c r="E959" s="2">
        <v>1</v>
      </c>
    </row>
    <row r="960" spans="1:5" x14ac:dyDescent="0.3">
      <c r="A960" s="3" t="s">
        <v>677</v>
      </c>
      <c r="B960" s="14" t="s">
        <v>1520</v>
      </c>
      <c r="C960" s="3" t="s">
        <v>1519</v>
      </c>
      <c r="D960" s="3"/>
      <c r="E960" s="2">
        <v>3</v>
      </c>
    </row>
    <row r="961" spans="1:5" x14ac:dyDescent="0.3">
      <c r="A961" s="3" t="s">
        <v>677</v>
      </c>
      <c r="B961" s="14" t="s">
        <v>1518</v>
      </c>
      <c r="C961" s="3" t="s">
        <v>1517</v>
      </c>
      <c r="D961" s="3"/>
      <c r="E961" s="2">
        <v>1</v>
      </c>
    </row>
    <row r="962" spans="1:5" x14ac:dyDescent="0.3">
      <c r="A962" s="3" t="s">
        <v>677</v>
      </c>
      <c r="B962" s="14" t="s">
        <v>1516</v>
      </c>
      <c r="C962" s="3" t="s">
        <v>888</v>
      </c>
      <c r="D962" s="3"/>
      <c r="E962" s="2">
        <v>3</v>
      </c>
    </row>
    <row r="963" spans="1:5" x14ac:dyDescent="0.3">
      <c r="A963" s="3" t="s">
        <v>677</v>
      </c>
      <c r="B963" s="14" t="s">
        <v>1515</v>
      </c>
      <c r="C963" s="3" t="s">
        <v>307</v>
      </c>
      <c r="D963" s="3"/>
      <c r="E963" s="2">
        <v>15</v>
      </c>
    </row>
    <row r="964" spans="1:5" x14ac:dyDescent="0.3">
      <c r="A964" s="3" t="s">
        <v>677</v>
      </c>
      <c r="B964" s="14" t="s">
        <v>1514</v>
      </c>
      <c r="C964" s="3" t="s">
        <v>1480</v>
      </c>
      <c r="D964" s="3"/>
      <c r="E964" s="2">
        <v>5</v>
      </c>
    </row>
    <row r="965" spans="1:5" x14ac:dyDescent="0.3">
      <c r="A965" s="3" t="s">
        <v>677</v>
      </c>
      <c r="B965" s="14" t="s">
        <v>1513</v>
      </c>
      <c r="C965" s="3" t="s">
        <v>1512</v>
      </c>
      <c r="D965" s="3"/>
      <c r="E965" s="2">
        <v>10</v>
      </c>
    </row>
    <row r="966" spans="1:5" x14ac:dyDescent="0.3">
      <c r="A966" s="3" t="s">
        <v>677</v>
      </c>
      <c r="B966" s="14" t="s">
        <v>1511</v>
      </c>
      <c r="C966" s="3" t="s">
        <v>1510</v>
      </c>
      <c r="D966" s="3"/>
      <c r="E966" s="2">
        <v>3</v>
      </c>
    </row>
    <row r="967" spans="1:5" x14ac:dyDescent="0.3">
      <c r="A967" s="3" t="s">
        <v>677</v>
      </c>
      <c r="B967" s="14" t="s">
        <v>1509</v>
      </c>
      <c r="C967" s="3" t="s">
        <v>1508</v>
      </c>
      <c r="D967" s="3"/>
      <c r="E967" s="2">
        <v>12</v>
      </c>
    </row>
    <row r="968" spans="1:5" x14ac:dyDescent="0.3">
      <c r="A968" s="3" t="s">
        <v>674</v>
      </c>
      <c r="B968" s="14" t="s">
        <v>1507</v>
      </c>
      <c r="C968" s="3" t="s">
        <v>1506</v>
      </c>
      <c r="D968" s="3"/>
      <c r="E968" s="2">
        <v>2</v>
      </c>
    </row>
    <row r="969" spans="1:5" x14ac:dyDescent="0.3">
      <c r="A969" s="3" t="s">
        <v>677</v>
      </c>
      <c r="B969" s="14" t="s">
        <v>1505</v>
      </c>
      <c r="C969" s="3" t="s">
        <v>1504</v>
      </c>
      <c r="D969" s="3"/>
      <c r="E969" s="2">
        <v>1</v>
      </c>
    </row>
    <row r="970" spans="1:5" x14ac:dyDescent="0.3">
      <c r="A970" s="3" t="s">
        <v>677</v>
      </c>
      <c r="B970" s="14" t="s">
        <v>1503</v>
      </c>
      <c r="C970" s="3" t="s">
        <v>1502</v>
      </c>
      <c r="D970" s="3"/>
      <c r="E970" s="2">
        <v>2</v>
      </c>
    </row>
    <row r="971" spans="1:5" x14ac:dyDescent="0.3">
      <c r="A971" s="3" t="s">
        <v>677</v>
      </c>
      <c r="B971" s="14" t="s">
        <v>1501</v>
      </c>
      <c r="C971" s="3" t="s">
        <v>1500</v>
      </c>
      <c r="D971" s="3"/>
      <c r="E971" s="2">
        <v>9</v>
      </c>
    </row>
    <row r="972" spans="1:5" x14ac:dyDescent="0.3">
      <c r="A972" s="3" t="s">
        <v>677</v>
      </c>
      <c r="B972" s="14" t="s">
        <v>1499</v>
      </c>
      <c r="C972" s="3" t="s">
        <v>1498</v>
      </c>
      <c r="D972" s="3"/>
      <c r="E972" s="2">
        <v>3</v>
      </c>
    </row>
    <row r="973" spans="1:5" x14ac:dyDescent="0.3">
      <c r="A973" s="3" t="s">
        <v>677</v>
      </c>
      <c r="B973" s="14" t="s">
        <v>1497</v>
      </c>
      <c r="C973" s="3" t="s">
        <v>1496</v>
      </c>
      <c r="D973" s="3"/>
      <c r="E973" s="2">
        <v>1</v>
      </c>
    </row>
    <row r="974" spans="1:5" x14ac:dyDescent="0.3">
      <c r="A974" s="3" t="s">
        <v>677</v>
      </c>
      <c r="B974" s="14" t="s">
        <v>1495</v>
      </c>
      <c r="C974" s="3" t="s">
        <v>1494</v>
      </c>
      <c r="D974" s="3"/>
      <c r="E974" s="2">
        <v>11</v>
      </c>
    </row>
    <row r="975" spans="1:5" x14ac:dyDescent="0.3">
      <c r="A975" s="3" t="s">
        <v>677</v>
      </c>
      <c r="B975" s="14" t="s">
        <v>1493</v>
      </c>
      <c r="C975" s="3" t="s">
        <v>1492</v>
      </c>
      <c r="D975" s="3"/>
      <c r="E975" s="2">
        <v>2</v>
      </c>
    </row>
    <row r="976" spans="1:5" x14ac:dyDescent="0.3">
      <c r="A976" s="3" t="s">
        <v>677</v>
      </c>
      <c r="B976" s="14" t="s">
        <v>1491</v>
      </c>
      <c r="C976" s="3" t="s">
        <v>1490</v>
      </c>
      <c r="D976" s="3"/>
      <c r="E976" s="2">
        <v>1</v>
      </c>
    </row>
    <row r="977" spans="1:5" x14ac:dyDescent="0.3">
      <c r="A977" s="3" t="s">
        <v>677</v>
      </c>
      <c r="B977" s="14" t="s">
        <v>1489</v>
      </c>
      <c r="C977" s="3" t="s">
        <v>1488</v>
      </c>
      <c r="D977" s="3"/>
      <c r="E977" s="2">
        <v>2</v>
      </c>
    </row>
    <row r="978" spans="1:5" x14ac:dyDescent="0.3">
      <c r="A978" s="3" t="s">
        <v>674</v>
      </c>
      <c r="B978" s="14" t="s">
        <v>1487</v>
      </c>
      <c r="C978" s="3" t="s">
        <v>1285</v>
      </c>
      <c r="D978" s="3"/>
      <c r="E978" s="2">
        <v>2</v>
      </c>
    </row>
    <row r="979" spans="1:5" x14ac:dyDescent="0.3">
      <c r="A979" s="3" t="s">
        <v>677</v>
      </c>
      <c r="B979" s="14" t="s">
        <v>1486</v>
      </c>
      <c r="C979" s="3" t="s">
        <v>1485</v>
      </c>
      <c r="D979" s="3"/>
      <c r="E979" s="2">
        <v>5</v>
      </c>
    </row>
    <row r="980" spans="1:5" x14ac:dyDescent="0.3">
      <c r="A980" s="3" t="s">
        <v>677</v>
      </c>
      <c r="B980" s="14" t="s">
        <v>1484</v>
      </c>
      <c r="C980" s="3" t="s">
        <v>1483</v>
      </c>
      <c r="D980" s="3"/>
      <c r="E980" s="2">
        <v>7</v>
      </c>
    </row>
    <row r="981" spans="1:5" x14ac:dyDescent="0.3">
      <c r="A981" s="3" t="s">
        <v>677</v>
      </c>
      <c r="B981" s="14" t="s">
        <v>1482</v>
      </c>
      <c r="C981" s="3" t="s">
        <v>281</v>
      </c>
      <c r="D981" s="3"/>
      <c r="E981" s="2">
        <v>14</v>
      </c>
    </row>
    <row r="982" spans="1:5" x14ac:dyDescent="0.3">
      <c r="A982" s="3" t="s">
        <v>677</v>
      </c>
      <c r="B982" s="14" t="s">
        <v>1481</v>
      </c>
      <c r="C982" s="3" t="s">
        <v>1480</v>
      </c>
      <c r="D982" s="3"/>
      <c r="E982" s="2">
        <v>2</v>
      </c>
    </row>
    <row r="983" spans="1:5" x14ac:dyDescent="0.3">
      <c r="A983" s="3" t="s">
        <v>674</v>
      </c>
      <c r="B983" s="14" t="s">
        <v>1479</v>
      </c>
      <c r="C983" s="3" t="s">
        <v>1478</v>
      </c>
      <c r="D983" s="3"/>
      <c r="E983" s="2">
        <v>4</v>
      </c>
    </row>
    <row r="984" spans="1:5" x14ac:dyDescent="0.3">
      <c r="A984" s="3" t="s">
        <v>677</v>
      </c>
      <c r="B984" s="14" t="s">
        <v>1477</v>
      </c>
      <c r="C984" s="3" t="s">
        <v>1476</v>
      </c>
      <c r="D984" s="3"/>
      <c r="E984" s="2">
        <v>3</v>
      </c>
    </row>
    <row r="985" spans="1:5" x14ac:dyDescent="0.3">
      <c r="A985" s="3" t="s">
        <v>677</v>
      </c>
      <c r="B985" s="14" t="s">
        <v>1475</v>
      </c>
      <c r="C985" s="3" t="s">
        <v>1474</v>
      </c>
      <c r="D985" s="3"/>
      <c r="E985" s="2">
        <v>6</v>
      </c>
    </row>
    <row r="986" spans="1:5" x14ac:dyDescent="0.3">
      <c r="A986" s="3" t="s">
        <v>677</v>
      </c>
      <c r="B986" s="14" t="s">
        <v>1473</v>
      </c>
      <c r="C986" s="3" t="s">
        <v>297</v>
      </c>
      <c r="D986" s="3"/>
      <c r="E986" s="2">
        <v>4</v>
      </c>
    </row>
    <row r="987" spans="1:5" x14ac:dyDescent="0.3">
      <c r="A987" s="3" t="s">
        <v>677</v>
      </c>
      <c r="B987" s="14" t="s">
        <v>1472</v>
      </c>
      <c r="C987" s="3" t="s">
        <v>1471</v>
      </c>
      <c r="D987" s="3"/>
      <c r="E987" s="2">
        <v>3</v>
      </c>
    </row>
    <row r="988" spans="1:5" x14ac:dyDescent="0.3">
      <c r="A988" s="3" t="s">
        <v>677</v>
      </c>
      <c r="B988" s="14" t="s">
        <v>1470</v>
      </c>
      <c r="C988" s="3" t="s">
        <v>454</v>
      </c>
      <c r="D988" s="3"/>
      <c r="E988" s="2">
        <v>12</v>
      </c>
    </row>
    <row r="989" spans="1:5" x14ac:dyDescent="0.3">
      <c r="A989" s="3" t="s">
        <v>677</v>
      </c>
      <c r="B989" s="14">
        <v>4030306901</v>
      </c>
      <c r="C989" s="3" t="s">
        <v>1469</v>
      </c>
      <c r="D989" s="3"/>
      <c r="E989" s="2">
        <v>13</v>
      </c>
    </row>
    <row r="990" spans="1:5" x14ac:dyDescent="0.3">
      <c r="A990" s="3" t="s">
        <v>677</v>
      </c>
      <c r="B990" s="14" t="s">
        <v>1468</v>
      </c>
      <c r="C990" s="3" t="s">
        <v>372</v>
      </c>
      <c r="D990" s="3"/>
      <c r="E990" s="2">
        <v>1</v>
      </c>
    </row>
    <row r="991" spans="1:5" x14ac:dyDescent="0.3">
      <c r="A991" s="3" t="s">
        <v>677</v>
      </c>
      <c r="B991" s="14" t="s">
        <v>1467</v>
      </c>
      <c r="C991" s="3" t="s">
        <v>297</v>
      </c>
      <c r="D991" s="3"/>
      <c r="E991" s="2">
        <v>8</v>
      </c>
    </row>
    <row r="992" spans="1:5" x14ac:dyDescent="0.3">
      <c r="A992" s="3" t="s">
        <v>677</v>
      </c>
      <c r="B992" s="14" t="s">
        <v>1466</v>
      </c>
      <c r="C992" s="3" t="s">
        <v>1465</v>
      </c>
      <c r="D992" s="3"/>
      <c r="E992" s="2">
        <v>6</v>
      </c>
    </row>
    <row r="993" spans="1:5" x14ac:dyDescent="0.3">
      <c r="A993" s="3" t="s">
        <v>677</v>
      </c>
      <c r="B993" s="14" t="s">
        <v>1464</v>
      </c>
      <c r="C993" s="3" t="s">
        <v>1463</v>
      </c>
      <c r="D993" s="3"/>
      <c r="E993" s="2">
        <v>9</v>
      </c>
    </row>
    <row r="994" spans="1:5" x14ac:dyDescent="0.3">
      <c r="A994" s="3" t="s">
        <v>677</v>
      </c>
      <c r="B994" s="14" t="s">
        <v>1462</v>
      </c>
      <c r="C994" s="3" t="s">
        <v>1364</v>
      </c>
      <c r="D994" s="3"/>
      <c r="E994" s="2">
        <v>1</v>
      </c>
    </row>
    <row r="995" spans="1:5" x14ac:dyDescent="0.3">
      <c r="A995" s="3" t="s">
        <v>677</v>
      </c>
      <c r="B995" s="14" t="s">
        <v>1461</v>
      </c>
      <c r="C995" s="3" t="s">
        <v>1460</v>
      </c>
      <c r="D995" s="3"/>
      <c r="E995" s="2">
        <v>7</v>
      </c>
    </row>
    <row r="996" spans="1:5" x14ac:dyDescent="0.3">
      <c r="A996" s="3" t="s">
        <v>677</v>
      </c>
      <c r="B996" s="14" t="s">
        <v>1459</v>
      </c>
      <c r="C996" s="3" t="s">
        <v>1458</v>
      </c>
      <c r="D996" s="3"/>
      <c r="E996" s="2">
        <v>2</v>
      </c>
    </row>
    <row r="997" spans="1:5" x14ac:dyDescent="0.3">
      <c r="A997" s="3" t="s">
        <v>677</v>
      </c>
      <c r="B997" s="14" t="s">
        <v>1457</v>
      </c>
      <c r="C997" s="3" t="s">
        <v>1456</v>
      </c>
      <c r="D997" s="3"/>
      <c r="E997" s="2">
        <v>6</v>
      </c>
    </row>
    <row r="998" spans="1:5" x14ac:dyDescent="0.3">
      <c r="A998" s="3" t="s">
        <v>677</v>
      </c>
      <c r="B998" s="14" t="s">
        <v>1455</v>
      </c>
      <c r="C998" s="3" t="s">
        <v>1124</v>
      </c>
      <c r="D998" s="3"/>
      <c r="E998" s="2">
        <v>4</v>
      </c>
    </row>
    <row r="999" spans="1:5" x14ac:dyDescent="0.3">
      <c r="A999" s="3" t="s">
        <v>677</v>
      </c>
      <c r="B999" s="14" t="s">
        <v>1454</v>
      </c>
      <c r="C999" s="3" t="s">
        <v>454</v>
      </c>
      <c r="D999" s="3"/>
      <c r="E999" s="2">
        <v>2</v>
      </c>
    </row>
    <row r="1000" spans="1:5" x14ac:dyDescent="0.3">
      <c r="A1000" s="3" t="s">
        <v>677</v>
      </c>
      <c r="B1000" s="14" t="s">
        <v>1453</v>
      </c>
      <c r="C1000" s="3" t="s">
        <v>1452</v>
      </c>
      <c r="D1000" s="3"/>
      <c r="E1000" s="2">
        <v>5</v>
      </c>
    </row>
    <row r="1001" spans="1:5" x14ac:dyDescent="0.3">
      <c r="A1001" s="3" t="s">
        <v>674</v>
      </c>
      <c r="B1001" s="14" t="s">
        <v>1451</v>
      </c>
      <c r="C1001" s="3" t="s">
        <v>963</v>
      </c>
      <c r="D1001" s="3"/>
      <c r="E1001" s="2">
        <v>1</v>
      </c>
    </row>
    <row r="1002" spans="1:5" x14ac:dyDescent="0.3">
      <c r="A1002" s="3" t="s">
        <v>677</v>
      </c>
      <c r="B1002" s="14" t="s">
        <v>1450</v>
      </c>
      <c r="C1002" s="3" t="s">
        <v>1449</v>
      </c>
      <c r="D1002" s="3"/>
      <c r="E1002" s="2">
        <v>4</v>
      </c>
    </row>
    <row r="1003" spans="1:5" x14ac:dyDescent="0.3">
      <c r="A1003" s="3" t="s">
        <v>677</v>
      </c>
      <c r="B1003" s="14" t="s">
        <v>1448</v>
      </c>
      <c r="C1003" s="3" t="s">
        <v>1447</v>
      </c>
      <c r="D1003" s="3"/>
      <c r="E1003" s="2">
        <v>5</v>
      </c>
    </row>
    <row r="1004" spans="1:5" x14ac:dyDescent="0.3">
      <c r="A1004" s="3" t="s">
        <v>677</v>
      </c>
      <c r="B1004" s="14" t="s">
        <v>1446</v>
      </c>
      <c r="C1004" s="3" t="s">
        <v>1445</v>
      </c>
      <c r="D1004" s="3"/>
      <c r="E1004" s="2">
        <v>6</v>
      </c>
    </row>
    <row r="1005" spans="1:5" x14ac:dyDescent="0.3">
      <c r="A1005" s="3" t="s">
        <v>677</v>
      </c>
      <c r="B1005" s="14" t="s">
        <v>1444</v>
      </c>
      <c r="C1005" s="3" t="s">
        <v>1443</v>
      </c>
      <c r="D1005" s="3"/>
      <c r="E1005" s="2">
        <v>2</v>
      </c>
    </row>
    <row r="1006" spans="1:5" x14ac:dyDescent="0.3">
      <c r="A1006" s="3" t="s">
        <v>677</v>
      </c>
      <c r="B1006" s="14" t="s">
        <v>1442</v>
      </c>
      <c r="C1006" s="3" t="s">
        <v>1441</v>
      </c>
      <c r="D1006" s="3"/>
      <c r="E1006" s="2">
        <v>2</v>
      </c>
    </row>
    <row r="1007" spans="1:5" x14ac:dyDescent="0.3">
      <c r="A1007" s="3" t="s">
        <v>677</v>
      </c>
      <c r="B1007" s="14" t="s">
        <v>1440</v>
      </c>
      <c r="C1007" s="3" t="s">
        <v>1439</v>
      </c>
      <c r="D1007" s="3"/>
      <c r="E1007" s="2">
        <v>4</v>
      </c>
    </row>
    <row r="1008" spans="1:5" x14ac:dyDescent="0.3">
      <c r="A1008" s="3" t="s">
        <v>674</v>
      </c>
      <c r="B1008" s="14" t="s">
        <v>1438</v>
      </c>
      <c r="C1008" s="3" t="s">
        <v>289</v>
      </c>
      <c r="D1008" s="3"/>
      <c r="E1008" s="2">
        <v>6</v>
      </c>
    </row>
    <row r="1009" spans="1:5" x14ac:dyDescent="0.3">
      <c r="A1009" s="3" t="s">
        <v>677</v>
      </c>
      <c r="B1009" s="14" t="s">
        <v>1437</v>
      </c>
      <c r="C1009" s="3" t="s">
        <v>1436</v>
      </c>
      <c r="D1009" s="3"/>
      <c r="E1009" s="2">
        <v>1</v>
      </c>
    </row>
    <row r="1010" spans="1:5" x14ac:dyDescent="0.3">
      <c r="A1010" s="3" t="s">
        <v>677</v>
      </c>
      <c r="B1010" s="14" t="s">
        <v>1435</v>
      </c>
      <c r="C1010" s="3" t="s">
        <v>1434</v>
      </c>
      <c r="D1010" s="3"/>
      <c r="E1010" s="2">
        <v>2</v>
      </c>
    </row>
    <row r="1011" spans="1:5" x14ac:dyDescent="0.3">
      <c r="A1011" s="3" t="s">
        <v>674</v>
      </c>
      <c r="B1011" s="14" t="s">
        <v>1433</v>
      </c>
      <c r="C1011" s="3" t="s">
        <v>1432</v>
      </c>
      <c r="D1011" s="3"/>
      <c r="E1011" s="2">
        <v>1</v>
      </c>
    </row>
    <row r="1012" spans="1:5" x14ac:dyDescent="0.3">
      <c r="A1012" s="3" t="s">
        <v>677</v>
      </c>
      <c r="B1012" s="14" t="s">
        <v>1431</v>
      </c>
      <c r="C1012" s="3" t="s">
        <v>1430</v>
      </c>
      <c r="D1012" s="3"/>
      <c r="E1012" s="2">
        <v>9</v>
      </c>
    </row>
    <row r="1013" spans="1:5" x14ac:dyDescent="0.3">
      <c r="A1013" s="3" t="s">
        <v>677</v>
      </c>
      <c r="B1013" s="14" t="s">
        <v>1429</v>
      </c>
      <c r="C1013" s="3" t="s">
        <v>1428</v>
      </c>
      <c r="D1013" s="3"/>
      <c r="E1013" s="2">
        <v>1</v>
      </c>
    </row>
    <row r="1014" spans="1:5" x14ac:dyDescent="0.3">
      <c r="A1014" s="3" t="s">
        <v>677</v>
      </c>
      <c r="B1014" s="14" t="s">
        <v>1427</v>
      </c>
      <c r="C1014" s="3" t="s">
        <v>1426</v>
      </c>
      <c r="D1014" s="3"/>
      <c r="E1014" s="2">
        <v>4</v>
      </c>
    </row>
    <row r="1015" spans="1:5" x14ac:dyDescent="0.3">
      <c r="A1015" s="3" t="s">
        <v>677</v>
      </c>
      <c r="B1015" s="14" t="s">
        <v>1425</v>
      </c>
      <c r="C1015" s="3" t="s">
        <v>144</v>
      </c>
      <c r="D1015" s="3"/>
      <c r="E1015" s="2">
        <v>2</v>
      </c>
    </row>
    <row r="1016" spans="1:5" x14ac:dyDescent="0.3">
      <c r="A1016" s="3" t="s">
        <v>677</v>
      </c>
      <c r="B1016" s="14" t="s">
        <v>1424</v>
      </c>
      <c r="C1016" s="3" t="s">
        <v>1423</v>
      </c>
      <c r="D1016" s="3"/>
      <c r="E1016" s="2">
        <v>1</v>
      </c>
    </row>
    <row r="1017" spans="1:5" x14ac:dyDescent="0.3">
      <c r="A1017" s="3" t="s">
        <v>677</v>
      </c>
      <c r="B1017" s="14" t="s">
        <v>1422</v>
      </c>
      <c r="C1017" s="3" t="s">
        <v>1421</v>
      </c>
      <c r="D1017" s="3"/>
      <c r="E1017" s="2">
        <v>4</v>
      </c>
    </row>
    <row r="1018" spans="1:5" x14ac:dyDescent="0.3">
      <c r="A1018" s="3" t="s">
        <v>677</v>
      </c>
      <c r="B1018" s="14" t="s">
        <v>1420</v>
      </c>
      <c r="C1018" s="3" t="s">
        <v>1419</v>
      </c>
      <c r="D1018" s="3"/>
      <c r="E1018" s="2">
        <v>1</v>
      </c>
    </row>
    <row r="1019" spans="1:5" x14ac:dyDescent="0.3">
      <c r="A1019" s="3" t="s">
        <v>677</v>
      </c>
      <c r="B1019" s="14" t="s">
        <v>1418</v>
      </c>
      <c r="C1019" s="3" t="s">
        <v>1417</v>
      </c>
      <c r="D1019" s="3"/>
      <c r="E1019" s="2">
        <v>2</v>
      </c>
    </row>
    <row r="1020" spans="1:5" x14ac:dyDescent="0.3">
      <c r="A1020" s="3" t="s">
        <v>677</v>
      </c>
      <c r="B1020" s="14">
        <v>5429</v>
      </c>
      <c r="C1020" s="3" t="s">
        <v>1416</v>
      </c>
      <c r="D1020" s="3"/>
      <c r="E1020" s="2">
        <v>1</v>
      </c>
    </row>
    <row r="1021" spans="1:5" x14ac:dyDescent="0.3">
      <c r="A1021" s="3" t="s">
        <v>677</v>
      </c>
      <c r="B1021" s="14" t="s">
        <v>1415</v>
      </c>
      <c r="C1021" s="3" t="s">
        <v>1414</v>
      </c>
      <c r="D1021" s="3"/>
      <c r="E1021" s="2">
        <v>1</v>
      </c>
    </row>
    <row r="1022" spans="1:5" x14ac:dyDescent="0.3">
      <c r="A1022" s="3" t="s">
        <v>674</v>
      </c>
      <c r="B1022" s="14" t="s">
        <v>1413</v>
      </c>
      <c r="C1022" s="3" t="s">
        <v>1412</v>
      </c>
      <c r="D1022" s="3"/>
      <c r="E1022" s="2">
        <v>6</v>
      </c>
    </row>
    <row r="1023" spans="1:5" x14ac:dyDescent="0.3">
      <c r="A1023" s="3" t="s">
        <v>677</v>
      </c>
      <c r="B1023" s="14" t="s">
        <v>1411</v>
      </c>
      <c r="C1023" s="3" t="s">
        <v>1410</v>
      </c>
      <c r="D1023" s="3"/>
      <c r="E1023" s="2">
        <v>1</v>
      </c>
    </row>
    <row r="1024" spans="1:5" x14ac:dyDescent="0.3">
      <c r="A1024" s="3" t="s">
        <v>677</v>
      </c>
      <c r="B1024" s="14" t="s">
        <v>1409</v>
      </c>
      <c r="C1024" s="3" t="s">
        <v>1408</v>
      </c>
      <c r="D1024" s="3"/>
      <c r="E1024" s="2">
        <v>2</v>
      </c>
    </row>
    <row r="1025" spans="1:5" x14ac:dyDescent="0.3">
      <c r="A1025" s="3" t="s">
        <v>677</v>
      </c>
      <c r="B1025" s="14">
        <v>4030585401</v>
      </c>
      <c r="C1025" s="3" t="s">
        <v>160</v>
      </c>
      <c r="D1025" s="3"/>
      <c r="E1025" s="2">
        <v>4</v>
      </c>
    </row>
    <row r="1026" spans="1:5" x14ac:dyDescent="0.3">
      <c r="A1026" s="3" t="s">
        <v>677</v>
      </c>
      <c r="B1026" s="14" t="s">
        <v>1407</v>
      </c>
      <c r="C1026" s="3" t="s">
        <v>1406</v>
      </c>
      <c r="D1026" s="3"/>
      <c r="E1026" s="2">
        <v>2</v>
      </c>
    </row>
    <row r="1027" spans="1:5" x14ac:dyDescent="0.3">
      <c r="A1027" s="3" t="s">
        <v>674</v>
      </c>
      <c r="B1027" s="14" t="s">
        <v>1405</v>
      </c>
      <c r="C1027" s="3" t="s">
        <v>1404</v>
      </c>
      <c r="D1027" s="3"/>
      <c r="E1027" s="2">
        <v>1</v>
      </c>
    </row>
    <row r="1028" spans="1:5" x14ac:dyDescent="0.3">
      <c r="A1028" s="3" t="s">
        <v>677</v>
      </c>
      <c r="B1028" s="14" t="s">
        <v>1403</v>
      </c>
      <c r="C1028" s="3" t="s">
        <v>1402</v>
      </c>
      <c r="D1028" s="3"/>
      <c r="E1028" s="2">
        <v>2</v>
      </c>
    </row>
    <row r="1029" spans="1:5" x14ac:dyDescent="0.3">
      <c r="A1029" s="3" t="s">
        <v>674</v>
      </c>
      <c r="B1029" s="14" t="s">
        <v>1401</v>
      </c>
      <c r="C1029" s="3" t="s">
        <v>1400</v>
      </c>
      <c r="D1029" s="3"/>
      <c r="E1029" s="2">
        <v>2</v>
      </c>
    </row>
    <row r="1030" spans="1:5" x14ac:dyDescent="0.3">
      <c r="A1030" s="3" t="s">
        <v>677</v>
      </c>
      <c r="B1030" s="14" t="s">
        <v>1399</v>
      </c>
      <c r="C1030" s="3" t="s">
        <v>1398</v>
      </c>
      <c r="D1030" s="3"/>
      <c r="E1030" s="2">
        <v>8</v>
      </c>
    </row>
    <row r="1031" spans="1:5" x14ac:dyDescent="0.3">
      <c r="A1031" s="3" t="s">
        <v>677</v>
      </c>
      <c r="B1031" s="14" t="s">
        <v>1397</v>
      </c>
      <c r="C1031" s="3" t="s">
        <v>1396</v>
      </c>
      <c r="D1031" s="3"/>
      <c r="E1031" s="2">
        <v>7</v>
      </c>
    </row>
    <row r="1032" spans="1:5" x14ac:dyDescent="0.3">
      <c r="A1032" s="3" t="s">
        <v>677</v>
      </c>
      <c r="B1032" s="14" t="s">
        <v>1395</v>
      </c>
      <c r="C1032" s="3" t="s">
        <v>1394</v>
      </c>
      <c r="D1032" s="3"/>
      <c r="E1032" s="2">
        <v>5</v>
      </c>
    </row>
    <row r="1033" spans="1:5" x14ac:dyDescent="0.3">
      <c r="A1033" s="3" t="s">
        <v>677</v>
      </c>
      <c r="B1033" s="14" t="s">
        <v>1393</v>
      </c>
      <c r="C1033" s="3" t="s">
        <v>1392</v>
      </c>
      <c r="D1033" s="3"/>
      <c r="E1033" s="2">
        <v>2</v>
      </c>
    </row>
    <row r="1034" spans="1:5" x14ac:dyDescent="0.3">
      <c r="A1034" s="3" t="s">
        <v>677</v>
      </c>
      <c r="B1034" s="14" t="s">
        <v>1391</v>
      </c>
      <c r="C1034" s="3" t="s">
        <v>1390</v>
      </c>
      <c r="D1034" s="3"/>
      <c r="E1034" s="2">
        <v>6</v>
      </c>
    </row>
    <row r="1035" spans="1:5" x14ac:dyDescent="0.3">
      <c r="A1035" s="3" t="s">
        <v>677</v>
      </c>
      <c r="B1035" s="14" t="s">
        <v>1389</v>
      </c>
      <c r="C1035" s="3" t="s">
        <v>1388</v>
      </c>
      <c r="D1035" s="3"/>
      <c r="E1035" s="2">
        <v>5</v>
      </c>
    </row>
    <row r="1036" spans="1:5" x14ac:dyDescent="0.3">
      <c r="A1036" s="3" t="s">
        <v>674</v>
      </c>
      <c r="B1036" s="14" t="s">
        <v>1387</v>
      </c>
      <c r="C1036" s="3" t="s">
        <v>1386</v>
      </c>
      <c r="D1036" s="3"/>
      <c r="E1036" s="2">
        <v>11</v>
      </c>
    </row>
    <row r="1037" spans="1:5" x14ac:dyDescent="0.3">
      <c r="A1037" s="3" t="s">
        <v>677</v>
      </c>
      <c r="B1037" s="14" t="s">
        <v>1385</v>
      </c>
      <c r="C1037" s="3" t="s">
        <v>1384</v>
      </c>
      <c r="D1037" s="3"/>
      <c r="E1037" s="2">
        <v>8</v>
      </c>
    </row>
    <row r="1038" spans="1:5" x14ac:dyDescent="0.3">
      <c r="A1038" s="3" t="s">
        <v>677</v>
      </c>
      <c r="B1038" s="14" t="s">
        <v>1383</v>
      </c>
      <c r="C1038" s="3" t="s">
        <v>1382</v>
      </c>
      <c r="D1038" s="3"/>
      <c r="E1038" s="2">
        <v>2</v>
      </c>
    </row>
    <row r="1039" spans="1:5" x14ac:dyDescent="0.3">
      <c r="A1039" s="3" t="s">
        <v>677</v>
      </c>
      <c r="B1039" s="14" t="s">
        <v>1381</v>
      </c>
      <c r="C1039" s="3" t="s">
        <v>1380</v>
      </c>
      <c r="D1039" s="3"/>
      <c r="E1039" s="2">
        <v>6</v>
      </c>
    </row>
    <row r="1040" spans="1:5" x14ac:dyDescent="0.3">
      <c r="A1040" s="3" t="s">
        <v>677</v>
      </c>
      <c r="B1040" s="14" t="s">
        <v>1379</v>
      </c>
      <c r="C1040" s="3" t="s">
        <v>1378</v>
      </c>
      <c r="D1040" s="3"/>
      <c r="E1040" s="2">
        <v>6</v>
      </c>
    </row>
    <row r="1041" spans="1:5" x14ac:dyDescent="0.3">
      <c r="A1041" s="3" t="s">
        <v>677</v>
      </c>
      <c r="B1041" s="14" t="s">
        <v>1377</v>
      </c>
      <c r="C1041" s="3" t="s">
        <v>1376</v>
      </c>
      <c r="D1041" s="3"/>
      <c r="E1041" s="2">
        <v>10</v>
      </c>
    </row>
    <row r="1042" spans="1:5" x14ac:dyDescent="0.3">
      <c r="A1042" s="3" t="s">
        <v>677</v>
      </c>
      <c r="B1042" s="14" t="s">
        <v>1375</v>
      </c>
      <c r="C1042" s="3" t="s">
        <v>1374</v>
      </c>
      <c r="D1042" s="3"/>
      <c r="E1042" s="2">
        <v>1</v>
      </c>
    </row>
    <row r="1043" spans="1:5" x14ac:dyDescent="0.3">
      <c r="A1043" s="3" t="s">
        <v>674</v>
      </c>
      <c r="B1043" s="14" t="s">
        <v>1373</v>
      </c>
      <c r="C1043" s="3" t="s">
        <v>1372</v>
      </c>
      <c r="D1043" s="3"/>
      <c r="E1043" s="2">
        <v>6</v>
      </c>
    </row>
    <row r="1044" spans="1:5" x14ac:dyDescent="0.3">
      <c r="A1044" s="3" t="s">
        <v>677</v>
      </c>
      <c r="B1044" s="14" t="s">
        <v>1371</v>
      </c>
      <c r="C1044" s="3" t="s">
        <v>1370</v>
      </c>
      <c r="D1044" s="3"/>
      <c r="E1044" s="2">
        <v>1</v>
      </c>
    </row>
    <row r="1045" spans="1:5" x14ac:dyDescent="0.3">
      <c r="A1045" s="3" t="s">
        <v>677</v>
      </c>
      <c r="B1045" s="14" t="s">
        <v>1369</v>
      </c>
      <c r="C1045" s="3" t="s">
        <v>1368</v>
      </c>
      <c r="D1045" s="3"/>
      <c r="E1045" s="2">
        <v>10</v>
      </c>
    </row>
    <row r="1046" spans="1:5" x14ac:dyDescent="0.3">
      <c r="A1046" s="3" t="s">
        <v>674</v>
      </c>
      <c r="B1046" s="14" t="s">
        <v>1367</v>
      </c>
      <c r="C1046" s="3" t="s">
        <v>1366</v>
      </c>
      <c r="D1046" s="3"/>
      <c r="E1046" s="2">
        <v>1</v>
      </c>
    </row>
    <row r="1047" spans="1:5" x14ac:dyDescent="0.3">
      <c r="A1047" s="3" t="s">
        <v>674</v>
      </c>
      <c r="B1047" s="14" t="s">
        <v>1365</v>
      </c>
      <c r="C1047" s="3" t="s">
        <v>1364</v>
      </c>
      <c r="D1047" s="3"/>
      <c r="E1047" s="2">
        <v>8</v>
      </c>
    </row>
    <row r="1048" spans="1:5" x14ac:dyDescent="0.3">
      <c r="A1048" s="3" t="s">
        <v>677</v>
      </c>
      <c r="B1048" s="14" t="s">
        <v>1363</v>
      </c>
      <c r="C1048" s="3" t="s">
        <v>1362</v>
      </c>
      <c r="D1048" s="3"/>
      <c r="E1048" s="2">
        <v>1</v>
      </c>
    </row>
    <row r="1049" spans="1:5" x14ac:dyDescent="0.3">
      <c r="A1049" s="3" t="s">
        <v>677</v>
      </c>
      <c r="B1049" s="14" t="s">
        <v>1361</v>
      </c>
      <c r="C1049" s="3" t="s">
        <v>1360</v>
      </c>
      <c r="D1049" s="3"/>
      <c r="E1049" s="2">
        <v>2</v>
      </c>
    </row>
    <row r="1050" spans="1:5" x14ac:dyDescent="0.3">
      <c r="A1050" s="3" t="s">
        <v>677</v>
      </c>
      <c r="B1050" s="14" t="s">
        <v>1359</v>
      </c>
      <c r="C1050" s="3" t="s">
        <v>1358</v>
      </c>
      <c r="D1050" s="3"/>
      <c r="E1050" s="2">
        <v>10</v>
      </c>
    </row>
    <row r="1051" spans="1:5" x14ac:dyDescent="0.3">
      <c r="A1051" s="3" t="s">
        <v>677</v>
      </c>
      <c r="B1051" s="14" t="s">
        <v>1357</v>
      </c>
      <c r="C1051" s="3" t="s">
        <v>1356</v>
      </c>
      <c r="D1051" s="3"/>
      <c r="E1051" s="2">
        <v>2</v>
      </c>
    </row>
    <row r="1052" spans="1:5" x14ac:dyDescent="0.3">
      <c r="A1052" s="3" t="s">
        <v>677</v>
      </c>
      <c r="B1052" s="14" t="s">
        <v>1355</v>
      </c>
      <c r="C1052" s="3" t="s">
        <v>1354</v>
      </c>
      <c r="D1052" s="3"/>
      <c r="E1052" s="2">
        <v>1</v>
      </c>
    </row>
    <row r="1053" spans="1:5" x14ac:dyDescent="0.3">
      <c r="A1053" s="3" t="s">
        <v>677</v>
      </c>
      <c r="B1053" s="14" t="s">
        <v>1353</v>
      </c>
      <c r="C1053" s="3" t="s">
        <v>1352</v>
      </c>
      <c r="D1053" s="3"/>
      <c r="E1053" s="2">
        <v>3</v>
      </c>
    </row>
    <row r="1054" spans="1:5" x14ac:dyDescent="0.3">
      <c r="A1054" s="3" t="s">
        <v>677</v>
      </c>
      <c r="B1054" s="14" t="s">
        <v>1351</v>
      </c>
      <c r="C1054" s="3" t="s">
        <v>1350</v>
      </c>
      <c r="D1054" s="3"/>
      <c r="E1054" s="2">
        <v>4</v>
      </c>
    </row>
    <row r="1055" spans="1:5" x14ac:dyDescent="0.3">
      <c r="A1055" s="3" t="s">
        <v>677</v>
      </c>
      <c r="B1055" s="14" t="s">
        <v>1349</v>
      </c>
      <c r="C1055" s="3" t="s">
        <v>1348</v>
      </c>
      <c r="D1055" s="3"/>
      <c r="E1055" s="2">
        <v>2</v>
      </c>
    </row>
    <row r="1056" spans="1:5" x14ac:dyDescent="0.3">
      <c r="A1056" s="3" t="s">
        <v>677</v>
      </c>
      <c r="B1056" s="14" t="s">
        <v>1347</v>
      </c>
      <c r="C1056" s="3" t="s">
        <v>1346</v>
      </c>
      <c r="D1056" s="3"/>
      <c r="E1056" s="2">
        <v>2</v>
      </c>
    </row>
    <row r="1057" spans="1:5" x14ac:dyDescent="0.3">
      <c r="A1057" s="3" t="s">
        <v>677</v>
      </c>
      <c r="B1057" s="14" t="s">
        <v>1345</v>
      </c>
      <c r="C1057" s="3" t="s">
        <v>1344</v>
      </c>
      <c r="D1057" s="3"/>
      <c r="E1057" s="2">
        <v>2</v>
      </c>
    </row>
    <row r="1058" spans="1:5" x14ac:dyDescent="0.3">
      <c r="A1058" s="3" t="s">
        <v>677</v>
      </c>
      <c r="B1058" s="14" t="s">
        <v>1343</v>
      </c>
      <c r="C1058" s="3" t="s">
        <v>1342</v>
      </c>
      <c r="D1058" s="3"/>
      <c r="E1058" s="2">
        <v>6</v>
      </c>
    </row>
    <row r="1059" spans="1:5" x14ac:dyDescent="0.3">
      <c r="A1059" s="3" t="s">
        <v>677</v>
      </c>
      <c r="B1059" s="14" t="s">
        <v>1341</v>
      </c>
      <c r="C1059" s="3" t="s">
        <v>943</v>
      </c>
      <c r="D1059" s="3"/>
      <c r="E1059" s="2">
        <v>5</v>
      </c>
    </row>
    <row r="1060" spans="1:5" x14ac:dyDescent="0.3">
      <c r="A1060" s="3" t="s">
        <v>677</v>
      </c>
      <c r="B1060" s="14" t="s">
        <v>1340</v>
      </c>
      <c r="C1060" s="3" t="s">
        <v>1085</v>
      </c>
      <c r="D1060" s="3"/>
      <c r="E1060" s="2">
        <v>2</v>
      </c>
    </row>
    <row r="1061" spans="1:5" x14ac:dyDescent="0.3">
      <c r="A1061" s="3" t="s">
        <v>674</v>
      </c>
      <c r="B1061" s="14" t="s">
        <v>1339</v>
      </c>
      <c r="C1061" s="3" t="s">
        <v>1338</v>
      </c>
      <c r="D1061" s="3"/>
      <c r="E1061" s="2">
        <v>1</v>
      </c>
    </row>
    <row r="1062" spans="1:5" x14ac:dyDescent="0.3">
      <c r="A1062" s="3" t="s">
        <v>677</v>
      </c>
      <c r="B1062" s="14" t="s">
        <v>1337</v>
      </c>
      <c r="C1062" s="3" t="s">
        <v>709</v>
      </c>
      <c r="D1062" s="3"/>
      <c r="E1062" s="2">
        <v>8</v>
      </c>
    </row>
    <row r="1063" spans="1:5" x14ac:dyDescent="0.3">
      <c r="A1063" s="3" t="s">
        <v>677</v>
      </c>
      <c r="B1063" s="14" t="s">
        <v>1336</v>
      </c>
      <c r="C1063" s="3" t="s">
        <v>1335</v>
      </c>
      <c r="D1063" s="3"/>
      <c r="E1063" s="2">
        <v>3</v>
      </c>
    </row>
    <row r="1064" spans="1:5" x14ac:dyDescent="0.3">
      <c r="A1064" s="3" t="s">
        <v>677</v>
      </c>
      <c r="B1064" s="14" t="s">
        <v>1334</v>
      </c>
      <c r="C1064" s="3" t="s">
        <v>258</v>
      </c>
      <c r="D1064" s="3"/>
      <c r="E1064" s="2">
        <v>9</v>
      </c>
    </row>
    <row r="1065" spans="1:5" x14ac:dyDescent="0.3">
      <c r="A1065" s="3" t="s">
        <v>677</v>
      </c>
      <c r="B1065" s="14" t="s">
        <v>1333</v>
      </c>
      <c r="C1065" s="3" t="s">
        <v>1332</v>
      </c>
      <c r="D1065" s="3"/>
      <c r="E1065" s="2">
        <v>3</v>
      </c>
    </row>
    <row r="1066" spans="1:5" x14ac:dyDescent="0.3">
      <c r="A1066" s="3" t="s">
        <v>674</v>
      </c>
      <c r="B1066" s="14" t="s">
        <v>1331</v>
      </c>
      <c r="C1066" s="3" t="s">
        <v>1330</v>
      </c>
      <c r="D1066" s="3"/>
      <c r="E1066" s="2">
        <v>3</v>
      </c>
    </row>
    <row r="1067" spans="1:5" x14ac:dyDescent="0.3">
      <c r="A1067" s="3" t="s">
        <v>677</v>
      </c>
      <c r="B1067" s="14" t="s">
        <v>1329</v>
      </c>
      <c r="C1067" s="3" t="s">
        <v>1328</v>
      </c>
      <c r="D1067" s="3"/>
      <c r="E1067" s="2">
        <v>5</v>
      </c>
    </row>
    <row r="1068" spans="1:5" x14ac:dyDescent="0.3">
      <c r="A1068" s="3" t="s">
        <v>677</v>
      </c>
      <c r="B1068" s="14" t="s">
        <v>1327</v>
      </c>
      <c r="C1068" s="3" t="s">
        <v>1326</v>
      </c>
      <c r="D1068" s="3"/>
      <c r="E1068" s="2">
        <v>2</v>
      </c>
    </row>
    <row r="1069" spans="1:5" x14ac:dyDescent="0.3">
      <c r="A1069" s="3" t="s">
        <v>677</v>
      </c>
      <c r="B1069" s="14" t="s">
        <v>1325</v>
      </c>
      <c r="C1069" s="3" t="s">
        <v>1324</v>
      </c>
      <c r="D1069" s="3"/>
      <c r="E1069" s="2">
        <v>1</v>
      </c>
    </row>
    <row r="1070" spans="1:5" x14ac:dyDescent="0.3">
      <c r="A1070" s="3" t="s">
        <v>677</v>
      </c>
      <c r="B1070" s="14" t="s">
        <v>1323</v>
      </c>
      <c r="C1070" s="3" t="s">
        <v>1322</v>
      </c>
      <c r="D1070" s="3"/>
      <c r="E1070" s="2">
        <v>2</v>
      </c>
    </row>
    <row r="1071" spans="1:5" x14ac:dyDescent="0.3">
      <c r="A1071" s="3" t="s">
        <v>677</v>
      </c>
      <c r="B1071" s="15" t="s">
        <v>1321</v>
      </c>
      <c r="C1071" s="3" t="s">
        <v>1320</v>
      </c>
      <c r="D1071" s="3"/>
      <c r="E1071" s="2">
        <v>20</v>
      </c>
    </row>
    <row r="1072" spans="1:5" x14ac:dyDescent="0.3">
      <c r="A1072" s="3" t="s">
        <v>677</v>
      </c>
      <c r="B1072" s="14" t="s">
        <v>1319</v>
      </c>
      <c r="C1072" s="3" t="s">
        <v>1318</v>
      </c>
      <c r="D1072" s="3"/>
      <c r="E1072" s="2">
        <v>3</v>
      </c>
    </row>
    <row r="1073" spans="1:5" x14ac:dyDescent="0.3">
      <c r="A1073" s="3" t="s">
        <v>677</v>
      </c>
      <c r="B1073" s="14" t="s">
        <v>1317</v>
      </c>
      <c r="C1073" s="3" t="s">
        <v>1316</v>
      </c>
      <c r="D1073" s="3"/>
      <c r="E1073" s="2">
        <v>4</v>
      </c>
    </row>
    <row r="1074" spans="1:5" x14ac:dyDescent="0.3">
      <c r="A1074" s="3" t="s">
        <v>677</v>
      </c>
      <c r="B1074" s="14" t="s">
        <v>1315</v>
      </c>
      <c r="C1074" s="3" t="s">
        <v>1314</v>
      </c>
      <c r="D1074" s="3"/>
      <c r="E1074" s="2">
        <v>2</v>
      </c>
    </row>
    <row r="1075" spans="1:5" x14ac:dyDescent="0.3">
      <c r="A1075" s="3" t="s">
        <v>677</v>
      </c>
      <c r="B1075" s="14" t="s">
        <v>1313</v>
      </c>
      <c r="C1075" s="3" t="s">
        <v>1312</v>
      </c>
      <c r="D1075" s="3"/>
      <c r="E1075" s="2">
        <v>1</v>
      </c>
    </row>
    <row r="1076" spans="1:5" x14ac:dyDescent="0.3">
      <c r="A1076" s="3" t="s">
        <v>674</v>
      </c>
      <c r="B1076" s="14" t="s">
        <v>1311</v>
      </c>
      <c r="C1076" s="3" t="s">
        <v>1310</v>
      </c>
      <c r="D1076" s="3"/>
      <c r="E1076" s="2">
        <v>3</v>
      </c>
    </row>
    <row r="1077" spans="1:5" x14ac:dyDescent="0.3">
      <c r="A1077" s="3" t="s">
        <v>677</v>
      </c>
      <c r="B1077" s="14" t="s">
        <v>1309</v>
      </c>
      <c r="C1077" s="3" t="s">
        <v>1308</v>
      </c>
      <c r="D1077" s="3"/>
      <c r="E1077" s="2">
        <v>2</v>
      </c>
    </row>
    <row r="1078" spans="1:5" x14ac:dyDescent="0.3">
      <c r="A1078" s="3" t="s">
        <v>677</v>
      </c>
      <c r="B1078" s="14" t="s">
        <v>1307</v>
      </c>
      <c r="C1078" s="3" t="s">
        <v>1306</v>
      </c>
      <c r="D1078" s="3"/>
      <c r="E1078" s="2">
        <v>3</v>
      </c>
    </row>
    <row r="1079" spans="1:5" x14ac:dyDescent="0.3">
      <c r="A1079" s="3" t="s">
        <v>677</v>
      </c>
      <c r="B1079" s="14" t="s">
        <v>1305</v>
      </c>
      <c r="C1079" s="3" t="s">
        <v>1304</v>
      </c>
      <c r="D1079" s="3"/>
      <c r="E1079" s="2">
        <v>2</v>
      </c>
    </row>
    <row r="1080" spans="1:5" x14ac:dyDescent="0.3">
      <c r="A1080" s="3" t="s">
        <v>677</v>
      </c>
      <c r="B1080" s="14" t="s">
        <v>1303</v>
      </c>
      <c r="C1080" s="3" t="s">
        <v>307</v>
      </c>
      <c r="D1080" s="3"/>
      <c r="E1080" s="2">
        <v>5</v>
      </c>
    </row>
    <row r="1081" spans="1:5" x14ac:dyDescent="0.3">
      <c r="A1081" s="3" t="s">
        <v>677</v>
      </c>
      <c r="B1081" s="14" t="s">
        <v>1302</v>
      </c>
      <c r="C1081" s="3" t="s">
        <v>1301</v>
      </c>
      <c r="D1081" s="3"/>
      <c r="E1081" s="2">
        <v>4</v>
      </c>
    </row>
    <row r="1082" spans="1:5" x14ac:dyDescent="0.3">
      <c r="A1082" s="3" t="s">
        <v>674</v>
      </c>
      <c r="B1082" s="14" t="s">
        <v>1300</v>
      </c>
      <c r="C1082" s="3" t="s">
        <v>1299</v>
      </c>
      <c r="D1082" s="3"/>
      <c r="E1082" s="2">
        <v>3</v>
      </c>
    </row>
    <row r="1083" spans="1:5" x14ac:dyDescent="0.3">
      <c r="A1083" s="3" t="s">
        <v>677</v>
      </c>
      <c r="B1083" s="14" t="s">
        <v>1298</v>
      </c>
      <c r="C1083" s="3" t="s">
        <v>1297</v>
      </c>
      <c r="D1083" s="3"/>
      <c r="E1083" s="2">
        <v>10</v>
      </c>
    </row>
    <row r="1084" spans="1:5" x14ac:dyDescent="0.3">
      <c r="A1084" s="3" t="s">
        <v>677</v>
      </c>
      <c r="B1084" s="14" t="s">
        <v>1296</v>
      </c>
      <c r="C1084" s="3" t="s">
        <v>1295</v>
      </c>
      <c r="D1084" s="3"/>
      <c r="E1084" s="2">
        <v>4</v>
      </c>
    </row>
    <row r="1085" spans="1:5" x14ac:dyDescent="0.3">
      <c r="A1085" s="3" t="s">
        <v>677</v>
      </c>
      <c r="B1085" s="14" t="s">
        <v>1294</v>
      </c>
      <c r="C1085" s="3" t="s">
        <v>1293</v>
      </c>
      <c r="D1085" s="3"/>
      <c r="E1085" s="2">
        <v>5</v>
      </c>
    </row>
    <row r="1086" spans="1:5" x14ac:dyDescent="0.3">
      <c r="A1086" s="3" t="s">
        <v>677</v>
      </c>
      <c r="B1086" s="14" t="s">
        <v>1292</v>
      </c>
      <c r="C1086" s="3" t="s">
        <v>258</v>
      </c>
      <c r="D1086" s="3"/>
      <c r="E1086" s="2">
        <v>3</v>
      </c>
    </row>
    <row r="1087" spans="1:5" x14ac:dyDescent="0.3">
      <c r="A1087" s="3" t="s">
        <v>677</v>
      </c>
      <c r="B1087" s="14" t="s">
        <v>1291</v>
      </c>
      <c r="C1087" s="3" t="s">
        <v>1290</v>
      </c>
      <c r="D1087" s="3"/>
      <c r="E1087" s="2">
        <v>1</v>
      </c>
    </row>
    <row r="1088" spans="1:5" x14ac:dyDescent="0.3">
      <c r="A1088" s="3" t="s">
        <v>677</v>
      </c>
      <c r="B1088" s="14" t="s">
        <v>1289</v>
      </c>
      <c r="C1088" s="3" t="s">
        <v>940</v>
      </c>
      <c r="D1088" s="3"/>
      <c r="E1088" s="2">
        <v>6</v>
      </c>
    </row>
    <row r="1089" spans="1:5" x14ac:dyDescent="0.3">
      <c r="A1089" s="3" t="s">
        <v>677</v>
      </c>
      <c r="B1089" s="14" t="s">
        <v>1288</v>
      </c>
      <c r="C1089" s="3" t="s">
        <v>1287</v>
      </c>
      <c r="D1089" s="3"/>
      <c r="E1089" s="2">
        <v>2</v>
      </c>
    </row>
    <row r="1090" spans="1:5" x14ac:dyDescent="0.3">
      <c r="A1090" s="3" t="s">
        <v>677</v>
      </c>
      <c r="B1090" s="14" t="s">
        <v>1286</v>
      </c>
      <c r="C1090" s="3" t="s">
        <v>1285</v>
      </c>
      <c r="D1090" s="3"/>
      <c r="E1090" s="2">
        <v>2</v>
      </c>
    </row>
    <row r="1091" spans="1:5" x14ac:dyDescent="0.3">
      <c r="A1091" s="3" t="s">
        <v>677</v>
      </c>
      <c r="B1091" s="14" t="s">
        <v>1284</v>
      </c>
      <c r="C1091" s="3" t="s">
        <v>1283</v>
      </c>
      <c r="D1091" s="3"/>
      <c r="E1091" s="2">
        <v>4</v>
      </c>
    </row>
    <row r="1092" spans="1:5" x14ac:dyDescent="0.3">
      <c r="A1092" s="3" t="s">
        <v>677</v>
      </c>
      <c r="B1092" s="14" t="s">
        <v>1282</v>
      </c>
      <c r="C1092" s="3" t="s">
        <v>1281</v>
      </c>
      <c r="D1092" s="3"/>
      <c r="E1092" s="2">
        <v>4</v>
      </c>
    </row>
    <row r="1093" spans="1:5" x14ac:dyDescent="0.3">
      <c r="A1093" s="3" t="s">
        <v>677</v>
      </c>
      <c r="B1093" s="14" t="s">
        <v>1280</v>
      </c>
      <c r="C1093" s="3" t="s">
        <v>1279</v>
      </c>
      <c r="D1093" s="3"/>
      <c r="E1093" s="2">
        <v>3</v>
      </c>
    </row>
    <row r="1094" spans="1:5" x14ac:dyDescent="0.3">
      <c r="A1094" s="3" t="s">
        <v>677</v>
      </c>
      <c r="B1094" s="14" t="s">
        <v>1278</v>
      </c>
      <c r="C1094" s="3" t="s">
        <v>1277</v>
      </c>
      <c r="D1094" s="3"/>
      <c r="E1094" s="2">
        <v>6</v>
      </c>
    </row>
    <row r="1095" spans="1:5" x14ac:dyDescent="0.3">
      <c r="A1095" s="3" t="s">
        <v>677</v>
      </c>
      <c r="B1095" s="14" t="s">
        <v>1276</v>
      </c>
      <c r="C1095" s="3" t="s">
        <v>1275</v>
      </c>
      <c r="D1095" s="3"/>
      <c r="E1095" s="2">
        <v>1</v>
      </c>
    </row>
    <row r="1096" spans="1:5" x14ac:dyDescent="0.3">
      <c r="A1096" s="3" t="s">
        <v>677</v>
      </c>
      <c r="B1096" s="15" t="s">
        <v>1274</v>
      </c>
      <c r="C1096" s="3" t="s">
        <v>1273</v>
      </c>
      <c r="D1096" s="3"/>
      <c r="E1096" s="2">
        <v>2</v>
      </c>
    </row>
    <row r="1097" spans="1:5" x14ac:dyDescent="0.3">
      <c r="A1097" s="3" t="s">
        <v>677</v>
      </c>
      <c r="B1097" s="14" t="s">
        <v>1272</v>
      </c>
      <c r="C1097" s="3" t="s">
        <v>1271</v>
      </c>
      <c r="D1097" s="3"/>
      <c r="E1097" s="2">
        <v>5</v>
      </c>
    </row>
    <row r="1098" spans="1:5" x14ac:dyDescent="0.3">
      <c r="A1098" s="3" t="s">
        <v>677</v>
      </c>
      <c r="B1098" s="14" t="s">
        <v>1270</v>
      </c>
      <c r="C1098" s="3" t="s">
        <v>260</v>
      </c>
      <c r="D1098" s="3"/>
      <c r="E1098" s="2">
        <v>4</v>
      </c>
    </row>
    <row r="1099" spans="1:5" x14ac:dyDescent="0.3">
      <c r="A1099" s="3" t="s">
        <v>677</v>
      </c>
      <c r="B1099" s="14" t="s">
        <v>1269</v>
      </c>
      <c r="C1099" s="3" t="s">
        <v>1268</v>
      </c>
      <c r="D1099" s="3"/>
      <c r="E1099" s="2">
        <v>2</v>
      </c>
    </row>
    <row r="1100" spans="1:5" x14ac:dyDescent="0.3">
      <c r="A1100" s="3" t="s">
        <v>677</v>
      </c>
      <c r="B1100" s="14" t="s">
        <v>1267</v>
      </c>
      <c r="C1100" s="3" t="s">
        <v>1266</v>
      </c>
      <c r="D1100" s="3"/>
      <c r="E1100" s="2">
        <v>8</v>
      </c>
    </row>
    <row r="1101" spans="1:5" x14ac:dyDescent="0.3">
      <c r="A1101" s="3" t="s">
        <v>677</v>
      </c>
      <c r="B1101" s="14" t="s">
        <v>1265</v>
      </c>
      <c r="C1101" s="3" t="s">
        <v>1264</v>
      </c>
      <c r="D1101" s="3"/>
      <c r="E1101" s="2">
        <v>3</v>
      </c>
    </row>
    <row r="1102" spans="1:5" x14ac:dyDescent="0.3">
      <c r="A1102" s="3" t="s">
        <v>677</v>
      </c>
      <c r="B1102" s="14" t="s">
        <v>1263</v>
      </c>
      <c r="C1102" s="3" t="s">
        <v>1262</v>
      </c>
      <c r="D1102" s="3"/>
      <c r="E1102" s="2">
        <v>2</v>
      </c>
    </row>
    <row r="1103" spans="1:5" x14ac:dyDescent="0.3">
      <c r="A1103" s="3" t="s">
        <v>677</v>
      </c>
      <c r="B1103" s="14" t="s">
        <v>1261</v>
      </c>
      <c r="C1103" s="3" t="s">
        <v>1260</v>
      </c>
      <c r="D1103" s="3"/>
      <c r="E1103" s="2">
        <v>2</v>
      </c>
    </row>
    <row r="1104" spans="1:5" x14ac:dyDescent="0.3">
      <c r="A1104" s="3" t="s">
        <v>677</v>
      </c>
      <c r="B1104" s="14" t="s">
        <v>1259</v>
      </c>
      <c r="C1104" s="3" t="s">
        <v>521</v>
      </c>
      <c r="D1104" s="3"/>
      <c r="E1104" s="2">
        <v>2</v>
      </c>
    </row>
    <row r="1105" spans="1:5" x14ac:dyDescent="0.3">
      <c r="A1105" s="3" t="s">
        <v>677</v>
      </c>
      <c r="B1105" s="14" t="s">
        <v>1258</v>
      </c>
      <c r="C1105" s="3" t="s">
        <v>1257</v>
      </c>
      <c r="D1105" s="3"/>
      <c r="E1105" s="2">
        <v>3</v>
      </c>
    </row>
    <row r="1106" spans="1:5" x14ac:dyDescent="0.3">
      <c r="A1106" s="3" t="s">
        <v>677</v>
      </c>
      <c r="B1106" s="14" t="s">
        <v>1256</v>
      </c>
      <c r="C1106" s="3" t="s">
        <v>1255</v>
      </c>
      <c r="D1106" s="3"/>
      <c r="E1106" s="2">
        <v>4</v>
      </c>
    </row>
    <row r="1107" spans="1:5" x14ac:dyDescent="0.3">
      <c r="A1107" s="3" t="s">
        <v>677</v>
      </c>
      <c r="B1107" s="14" t="s">
        <v>1254</v>
      </c>
      <c r="C1107" s="3" t="s">
        <v>1253</v>
      </c>
      <c r="D1107" s="3"/>
      <c r="E1107" s="2">
        <v>2</v>
      </c>
    </row>
    <row r="1108" spans="1:5" x14ac:dyDescent="0.3">
      <c r="A1108" s="3" t="s">
        <v>677</v>
      </c>
      <c r="B1108" s="14" t="s">
        <v>1252</v>
      </c>
      <c r="C1108" s="3" t="s">
        <v>1251</v>
      </c>
      <c r="D1108" s="3"/>
      <c r="E1108" s="2">
        <v>4</v>
      </c>
    </row>
    <row r="1109" spans="1:5" x14ac:dyDescent="0.3">
      <c r="A1109" s="3" t="s">
        <v>677</v>
      </c>
      <c r="B1109" s="14" t="s">
        <v>1250</v>
      </c>
      <c r="C1109" s="3" t="s">
        <v>1249</v>
      </c>
      <c r="D1109" s="3"/>
      <c r="E1109" s="2">
        <v>2</v>
      </c>
    </row>
    <row r="1110" spans="1:5" x14ac:dyDescent="0.3">
      <c r="A1110" s="3" t="s">
        <v>677</v>
      </c>
      <c r="B1110" s="14" t="s">
        <v>1248</v>
      </c>
      <c r="C1110" s="3" t="s">
        <v>1247</v>
      </c>
      <c r="D1110" s="3"/>
      <c r="E1110" s="2">
        <v>5</v>
      </c>
    </row>
    <row r="1111" spans="1:5" x14ac:dyDescent="0.3">
      <c r="A1111" s="3" t="s">
        <v>677</v>
      </c>
      <c r="B1111" s="14" t="s">
        <v>1246</v>
      </c>
      <c r="C1111" s="3" t="s">
        <v>1245</v>
      </c>
      <c r="D1111" s="3"/>
      <c r="E1111" s="2">
        <v>8</v>
      </c>
    </row>
    <row r="1112" spans="1:5" x14ac:dyDescent="0.3">
      <c r="A1112" s="3" t="s">
        <v>677</v>
      </c>
      <c r="B1112" s="14" t="s">
        <v>1244</v>
      </c>
      <c r="C1112" s="3" t="s">
        <v>1243</v>
      </c>
      <c r="D1112" s="3"/>
      <c r="E1112" s="2">
        <v>3</v>
      </c>
    </row>
    <row r="1113" spans="1:5" x14ac:dyDescent="0.3">
      <c r="A1113" s="3" t="s">
        <v>677</v>
      </c>
      <c r="B1113" s="14" t="s">
        <v>1242</v>
      </c>
      <c r="C1113" s="3" t="s">
        <v>1241</v>
      </c>
      <c r="D1113" s="3"/>
      <c r="E1113" s="2">
        <v>1</v>
      </c>
    </row>
    <row r="1114" spans="1:5" x14ac:dyDescent="0.3">
      <c r="A1114" s="3" t="s">
        <v>677</v>
      </c>
      <c r="B1114" s="14" t="s">
        <v>1240</v>
      </c>
      <c r="C1114" s="3" t="s">
        <v>1239</v>
      </c>
      <c r="D1114" s="3"/>
      <c r="E1114" s="2">
        <v>4</v>
      </c>
    </row>
    <row r="1115" spans="1:5" x14ac:dyDescent="0.3">
      <c r="A1115" s="3" t="s">
        <v>677</v>
      </c>
      <c r="B1115" s="14" t="s">
        <v>1238</v>
      </c>
      <c r="C1115" s="3" t="s">
        <v>1237</v>
      </c>
      <c r="D1115" s="3"/>
      <c r="E1115" s="2">
        <v>2</v>
      </c>
    </row>
    <row r="1116" spans="1:5" x14ac:dyDescent="0.3">
      <c r="A1116" s="3" t="s">
        <v>677</v>
      </c>
      <c r="B1116" s="14" t="s">
        <v>1236</v>
      </c>
      <c r="C1116" s="3" t="s">
        <v>1235</v>
      </c>
      <c r="D1116" s="3"/>
      <c r="E1116" s="2">
        <v>27</v>
      </c>
    </row>
    <row r="1117" spans="1:5" x14ac:dyDescent="0.3">
      <c r="A1117" s="3" t="s">
        <v>674</v>
      </c>
      <c r="B1117" s="14" t="s">
        <v>1234</v>
      </c>
      <c r="C1117" s="3" t="s">
        <v>1233</v>
      </c>
      <c r="D1117" s="3"/>
      <c r="E1117" s="2">
        <v>1</v>
      </c>
    </row>
    <row r="1118" spans="1:5" x14ac:dyDescent="0.3">
      <c r="A1118" s="3" t="s">
        <v>674</v>
      </c>
      <c r="B1118" s="14" t="s">
        <v>1232</v>
      </c>
      <c r="C1118" s="3" t="s">
        <v>1231</v>
      </c>
      <c r="D1118" s="3"/>
      <c r="E1118" s="2">
        <v>31</v>
      </c>
    </row>
    <row r="1119" spans="1:5" x14ac:dyDescent="0.3">
      <c r="A1119" s="3" t="s">
        <v>677</v>
      </c>
      <c r="B1119" s="14">
        <v>4163522201</v>
      </c>
      <c r="C1119" s="3" t="s">
        <v>1230</v>
      </c>
      <c r="D1119" s="3"/>
      <c r="E1119" s="2">
        <v>12</v>
      </c>
    </row>
    <row r="1120" spans="1:5" x14ac:dyDescent="0.3">
      <c r="A1120" s="3" t="s">
        <v>677</v>
      </c>
      <c r="B1120" s="14" t="s">
        <v>1229</v>
      </c>
      <c r="C1120" s="3" t="s">
        <v>1228</v>
      </c>
      <c r="D1120" s="3"/>
      <c r="E1120" s="2">
        <v>1</v>
      </c>
    </row>
    <row r="1121" spans="1:5" x14ac:dyDescent="0.3">
      <c r="A1121" s="3" t="s">
        <v>677</v>
      </c>
      <c r="B1121" s="14" t="s">
        <v>1227</v>
      </c>
      <c r="C1121" s="3" t="s">
        <v>1226</v>
      </c>
      <c r="D1121" s="3"/>
      <c r="E1121" s="2">
        <v>3</v>
      </c>
    </row>
    <row r="1122" spans="1:5" x14ac:dyDescent="0.3">
      <c r="A1122" s="3" t="s">
        <v>677</v>
      </c>
      <c r="B1122" s="14" t="s">
        <v>1225</v>
      </c>
      <c r="C1122" s="3" t="s">
        <v>1224</v>
      </c>
      <c r="D1122" s="3"/>
      <c r="E1122" s="2">
        <v>4</v>
      </c>
    </row>
    <row r="1123" spans="1:5" x14ac:dyDescent="0.3">
      <c r="A1123" s="3" t="s">
        <v>677</v>
      </c>
      <c r="B1123" s="14" t="s">
        <v>1223</v>
      </c>
      <c r="C1123" s="3" t="s">
        <v>1222</v>
      </c>
      <c r="D1123" s="3"/>
      <c r="E1123" s="2">
        <v>1</v>
      </c>
    </row>
    <row r="1124" spans="1:5" x14ac:dyDescent="0.3">
      <c r="A1124" s="3" t="s">
        <v>677</v>
      </c>
      <c r="B1124" s="14" t="s">
        <v>1221</v>
      </c>
      <c r="C1124" s="3" t="s">
        <v>1220</v>
      </c>
      <c r="D1124" s="3"/>
      <c r="E1124" s="2">
        <v>2</v>
      </c>
    </row>
    <row r="1125" spans="1:5" x14ac:dyDescent="0.3">
      <c r="A1125" s="3" t="s">
        <v>677</v>
      </c>
      <c r="B1125" s="14" t="s">
        <v>1219</v>
      </c>
      <c r="C1125" s="3" t="s">
        <v>1218</v>
      </c>
      <c r="D1125" s="3"/>
      <c r="E1125" s="2">
        <v>50</v>
      </c>
    </row>
    <row r="1126" spans="1:5" x14ac:dyDescent="0.3">
      <c r="A1126" s="3" t="s">
        <v>677</v>
      </c>
      <c r="B1126" s="14" t="s">
        <v>1217</v>
      </c>
      <c r="C1126" s="3" t="s">
        <v>1216</v>
      </c>
      <c r="D1126" s="3"/>
      <c r="E1126" s="2">
        <v>2</v>
      </c>
    </row>
    <row r="1127" spans="1:5" x14ac:dyDescent="0.3">
      <c r="A1127" s="3" t="s">
        <v>677</v>
      </c>
      <c r="B1127" s="14" t="s">
        <v>1215</v>
      </c>
      <c r="C1127" s="3" t="s">
        <v>1214</v>
      </c>
      <c r="D1127" s="3"/>
      <c r="E1127" s="2">
        <v>2</v>
      </c>
    </row>
    <row r="1128" spans="1:5" x14ac:dyDescent="0.3">
      <c r="A1128" s="3" t="s">
        <v>674</v>
      </c>
      <c r="B1128" s="14" t="s">
        <v>1213</v>
      </c>
      <c r="C1128" s="3" t="s">
        <v>1212</v>
      </c>
      <c r="D1128" s="3"/>
      <c r="E1128" s="2">
        <v>2</v>
      </c>
    </row>
    <row r="1129" spans="1:5" x14ac:dyDescent="0.3">
      <c r="A1129" s="3" t="s">
        <v>677</v>
      </c>
      <c r="B1129" s="14" t="s">
        <v>1211</v>
      </c>
      <c r="C1129" s="3" t="s">
        <v>1210</v>
      </c>
      <c r="D1129" s="3"/>
      <c r="E1129" s="2">
        <v>2</v>
      </c>
    </row>
    <row r="1130" spans="1:5" x14ac:dyDescent="0.3">
      <c r="A1130" s="3" t="s">
        <v>674</v>
      </c>
      <c r="B1130" s="14" t="s">
        <v>1209</v>
      </c>
      <c r="C1130" s="3" t="s">
        <v>1193</v>
      </c>
      <c r="D1130" s="3"/>
      <c r="E1130" s="2">
        <v>2</v>
      </c>
    </row>
    <row r="1131" spans="1:5" x14ac:dyDescent="0.3">
      <c r="A1131" s="3" t="s">
        <v>677</v>
      </c>
      <c r="B1131" s="14" t="s">
        <v>1208</v>
      </c>
      <c r="C1131" s="3" t="s">
        <v>1207</v>
      </c>
      <c r="D1131" s="3"/>
      <c r="E1131" s="2">
        <v>1</v>
      </c>
    </row>
    <row r="1132" spans="1:5" x14ac:dyDescent="0.3">
      <c r="A1132" s="3" t="s">
        <v>677</v>
      </c>
      <c r="B1132" s="14" t="s">
        <v>1206</v>
      </c>
      <c r="C1132" s="3" t="s">
        <v>1205</v>
      </c>
      <c r="D1132" s="3"/>
      <c r="E1132" s="2">
        <v>1</v>
      </c>
    </row>
    <row r="1133" spans="1:5" x14ac:dyDescent="0.3">
      <c r="A1133" s="3" t="s">
        <v>677</v>
      </c>
      <c r="B1133" s="14" t="s">
        <v>1204</v>
      </c>
      <c r="C1133" s="3" t="s">
        <v>1131</v>
      </c>
      <c r="D1133" s="3"/>
      <c r="E1133" s="2">
        <v>3</v>
      </c>
    </row>
    <row r="1134" spans="1:5" x14ac:dyDescent="0.3">
      <c r="A1134" s="3" t="s">
        <v>677</v>
      </c>
      <c r="B1134" s="14" t="s">
        <v>1203</v>
      </c>
      <c r="C1134" s="3" t="s">
        <v>1202</v>
      </c>
      <c r="D1134" s="3"/>
      <c r="E1134" s="2">
        <v>11</v>
      </c>
    </row>
    <row r="1135" spans="1:5" x14ac:dyDescent="0.3">
      <c r="A1135" s="3" t="s">
        <v>677</v>
      </c>
      <c r="B1135" s="14" t="s">
        <v>1201</v>
      </c>
      <c r="C1135" s="3" t="s">
        <v>772</v>
      </c>
      <c r="D1135" s="3"/>
      <c r="E1135" s="2">
        <v>2</v>
      </c>
    </row>
    <row r="1136" spans="1:5" x14ac:dyDescent="0.3">
      <c r="A1136" s="3" t="s">
        <v>677</v>
      </c>
      <c r="B1136" s="14" t="s">
        <v>1200</v>
      </c>
      <c r="C1136" s="3" t="s">
        <v>1199</v>
      </c>
      <c r="D1136" s="3"/>
      <c r="E1136" s="2">
        <v>2</v>
      </c>
    </row>
    <row r="1137" spans="1:5" x14ac:dyDescent="0.3">
      <c r="A1137" s="3" t="s">
        <v>677</v>
      </c>
      <c r="B1137" s="14" t="s">
        <v>1198</v>
      </c>
      <c r="C1137" s="3" t="s">
        <v>1197</v>
      </c>
      <c r="D1137" s="3"/>
      <c r="E1137" s="2">
        <v>3</v>
      </c>
    </row>
    <row r="1138" spans="1:5" x14ac:dyDescent="0.3">
      <c r="A1138" s="3" t="s">
        <v>677</v>
      </c>
      <c r="B1138" s="14" t="s">
        <v>1196</v>
      </c>
      <c r="C1138" s="3" t="s">
        <v>1195</v>
      </c>
      <c r="D1138" s="3"/>
      <c r="E1138" s="2">
        <v>5</v>
      </c>
    </row>
    <row r="1139" spans="1:5" x14ac:dyDescent="0.3">
      <c r="A1139" s="3" t="s">
        <v>677</v>
      </c>
      <c r="B1139" s="14" t="s">
        <v>1194</v>
      </c>
      <c r="C1139" s="3" t="s">
        <v>1193</v>
      </c>
      <c r="D1139" s="3"/>
      <c r="E1139" s="2">
        <v>2</v>
      </c>
    </row>
    <row r="1140" spans="1:5" x14ac:dyDescent="0.3">
      <c r="A1140" s="3" t="s">
        <v>677</v>
      </c>
      <c r="B1140" s="14" t="s">
        <v>1192</v>
      </c>
      <c r="C1140" s="3" t="s">
        <v>1191</v>
      </c>
      <c r="D1140" s="3"/>
      <c r="E1140" s="2">
        <v>2</v>
      </c>
    </row>
    <row r="1141" spans="1:5" x14ac:dyDescent="0.3">
      <c r="A1141" s="3" t="s">
        <v>677</v>
      </c>
      <c r="B1141" s="14" t="s">
        <v>1190</v>
      </c>
      <c r="C1141" s="3" t="s">
        <v>1189</v>
      </c>
      <c r="D1141" s="3"/>
      <c r="E1141" s="2">
        <v>3</v>
      </c>
    </row>
    <row r="1142" spans="1:5" x14ac:dyDescent="0.3">
      <c r="A1142" s="3" t="s">
        <v>677</v>
      </c>
      <c r="B1142" s="14" t="s">
        <v>1188</v>
      </c>
      <c r="C1142" s="3" t="s">
        <v>1187</v>
      </c>
      <c r="D1142" s="3"/>
      <c r="E1142" s="2">
        <v>8</v>
      </c>
    </row>
    <row r="1143" spans="1:5" x14ac:dyDescent="0.3">
      <c r="A1143" s="3" t="s">
        <v>677</v>
      </c>
      <c r="B1143" s="14" t="s">
        <v>1186</v>
      </c>
      <c r="C1143" s="3" t="s">
        <v>1185</v>
      </c>
      <c r="D1143" s="3"/>
      <c r="E1143" s="2">
        <v>2</v>
      </c>
    </row>
    <row r="1144" spans="1:5" x14ac:dyDescent="0.3">
      <c r="A1144" s="3" t="s">
        <v>674</v>
      </c>
      <c r="B1144" s="14" t="s">
        <v>1184</v>
      </c>
      <c r="C1144" s="3" t="s">
        <v>1183</v>
      </c>
      <c r="D1144" s="3"/>
      <c r="E1144" s="2">
        <v>3</v>
      </c>
    </row>
    <row r="1145" spans="1:5" x14ac:dyDescent="0.3">
      <c r="A1145" s="3" t="s">
        <v>677</v>
      </c>
      <c r="B1145" s="14" t="s">
        <v>1182</v>
      </c>
      <c r="C1145" s="3" t="s">
        <v>1181</v>
      </c>
      <c r="D1145" s="3"/>
      <c r="E1145" s="2">
        <v>2</v>
      </c>
    </row>
    <row r="1146" spans="1:5" x14ac:dyDescent="0.3">
      <c r="A1146" s="3" t="s">
        <v>674</v>
      </c>
      <c r="B1146" s="14" t="s">
        <v>1180</v>
      </c>
      <c r="C1146" s="3" t="s">
        <v>1179</v>
      </c>
      <c r="D1146" s="3"/>
      <c r="E1146" s="2">
        <v>2</v>
      </c>
    </row>
    <row r="1147" spans="1:5" x14ac:dyDescent="0.3">
      <c r="A1147" s="3" t="s">
        <v>674</v>
      </c>
      <c r="B1147" s="14" t="s">
        <v>1178</v>
      </c>
      <c r="C1147" s="3" t="s">
        <v>1177</v>
      </c>
      <c r="D1147" s="3"/>
      <c r="E1147" s="2">
        <v>4</v>
      </c>
    </row>
    <row r="1148" spans="1:5" x14ac:dyDescent="0.3">
      <c r="A1148" s="3" t="s">
        <v>674</v>
      </c>
      <c r="B1148" s="15" t="s">
        <v>1176</v>
      </c>
      <c r="C1148" s="3" t="s">
        <v>1175</v>
      </c>
      <c r="D1148" s="3"/>
      <c r="E1148" s="2">
        <v>5</v>
      </c>
    </row>
    <row r="1149" spans="1:5" x14ac:dyDescent="0.3">
      <c r="A1149" s="3" t="s">
        <v>674</v>
      </c>
      <c r="B1149" s="14" t="s">
        <v>1174</v>
      </c>
      <c r="C1149" s="3" t="s">
        <v>454</v>
      </c>
      <c r="D1149" s="3"/>
      <c r="E1149" s="2">
        <v>1</v>
      </c>
    </row>
    <row r="1150" spans="1:5" x14ac:dyDescent="0.3">
      <c r="A1150" s="3" t="s">
        <v>677</v>
      </c>
      <c r="B1150" s="14" t="s">
        <v>1173</v>
      </c>
      <c r="C1150" s="3" t="s">
        <v>1172</v>
      </c>
      <c r="D1150" s="3"/>
      <c r="E1150" s="2">
        <v>3</v>
      </c>
    </row>
    <row r="1151" spans="1:5" x14ac:dyDescent="0.3">
      <c r="A1151" s="3" t="s">
        <v>674</v>
      </c>
      <c r="B1151" s="14" t="s">
        <v>1171</v>
      </c>
      <c r="C1151" s="3" t="s">
        <v>452</v>
      </c>
      <c r="D1151" s="3"/>
      <c r="E1151" s="2">
        <v>6</v>
      </c>
    </row>
    <row r="1152" spans="1:5" x14ac:dyDescent="0.3">
      <c r="A1152" s="3" t="s">
        <v>677</v>
      </c>
      <c r="B1152" s="14" t="s">
        <v>1170</v>
      </c>
      <c r="C1152" s="3" t="s">
        <v>1169</v>
      </c>
      <c r="D1152" s="3"/>
      <c r="E1152" s="2">
        <v>1</v>
      </c>
    </row>
    <row r="1153" spans="1:5" x14ac:dyDescent="0.3">
      <c r="A1153" s="3" t="s">
        <v>674</v>
      </c>
      <c r="B1153" s="14" t="s">
        <v>1168</v>
      </c>
      <c r="C1153" s="3" t="s">
        <v>1167</v>
      </c>
      <c r="D1153" s="3"/>
      <c r="E1153" s="2">
        <v>5</v>
      </c>
    </row>
    <row r="1154" spans="1:5" x14ac:dyDescent="0.3">
      <c r="A1154" s="3" t="s">
        <v>677</v>
      </c>
      <c r="B1154" s="14" t="s">
        <v>1166</v>
      </c>
      <c r="C1154" s="3" t="s">
        <v>1165</v>
      </c>
      <c r="D1154" s="3"/>
      <c r="E1154" s="2">
        <v>2</v>
      </c>
    </row>
    <row r="1155" spans="1:5" x14ac:dyDescent="0.3">
      <c r="A1155" s="3" t="s">
        <v>674</v>
      </c>
      <c r="B1155" s="14" t="s">
        <v>1164</v>
      </c>
      <c r="C1155" s="3" t="s">
        <v>1163</v>
      </c>
      <c r="D1155" s="3"/>
      <c r="E1155" s="2">
        <v>2</v>
      </c>
    </row>
    <row r="1156" spans="1:5" x14ac:dyDescent="0.3">
      <c r="A1156" s="3" t="s">
        <v>677</v>
      </c>
      <c r="B1156" s="14" t="s">
        <v>1162</v>
      </c>
      <c r="C1156" s="3" t="s">
        <v>1161</v>
      </c>
      <c r="D1156" s="3"/>
      <c r="E1156" s="2">
        <v>1</v>
      </c>
    </row>
    <row r="1157" spans="1:5" x14ac:dyDescent="0.3">
      <c r="A1157" s="3" t="s">
        <v>677</v>
      </c>
      <c r="B1157" s="14" t="s">
        <v>1160</v>
      </c>
      <c r="C1157" s="3" t="s">
        <v>1159</v>
      </c>
      <c r="D1157" s="3"/>
      <c r="E1157" s="2">
        <v>4</v>
      </c>
    </row>
    <row r="1158" spans="1:5" x14ac:dyDescent="0.3">
      <c r="A1158" s="3" t="s">
        <v>677</v>
      </c>
      <c r="B1158" s="14" t="s">
        <v>1158</v>
      </c>
      <c r="C1158" s="3" t="s">
        <v>1157</v>
      </c>
      <c r="D1158" s="3"/>
      <c r="E1158" s="2">
        <v>4</v>
      </c>
    </row>
    <row r="1159" spans="1:5" x14ac:dyDescent="0.3">
      <c r="A1159" s="3" t="s">
        <v>674</v>
      </c>
      <c r="B1159" s="14" t="s">
        <v>1156</v>
      </c>
      <c r="C1159" s="3" t="s">
        <v>1155</v>
      </c>
      <c r="D1159" s="3"/>
      <c r="E1159" s="2">
        <v>2</v>
      </c>
    </row>
    <row r="1160" spans="1:5" x14ac:dyDescent="0.3">
      <c r="A1160" s="3" t="s">
        <v>677</v>
      </c>
      <c r="B1160" s="14" t="s">
        <v>1154</v>
      </c>
      <c r="C1160" s="3" t="s">
        <v>1153</v>
      </c>
      <c r="D1160" s="3"/>
      <c r="E1160" s="2">
        <v>4</v>
      </c>
    </row>
    <row r="1161" spans="1:5" x14ac:dyDescent="0.3">
      <c r="A1161" s="3" t="s">
        <v>677</v>
      </c>
      <c r="B1161" s="14">
        <v>4030312201</v>
      </c>
      <c r="C1161" s="3" t="s">
        <v>160</v>
      </c>
      <c r="D1161" s="3"/>
      <c r="E1161" s="2">
        <v>14</v>
      </c>
    </row>
    <row r="1162" spans="1:5" x14ac:dyDescent="0.3">
      <c r="A1162" s="3" t="s">
        <v>677</v>
      </c>
      <c r="B1162" s="14" t="s">
        <v>1152</v>
      </c>
      <c r="C1162" s="3" t="s">
        <v>1151</v>
      </c>
      <c r="D1162" s="3"/>
      <c r="E1162" s="2">
        <v>1</v>
      </c>
    </row>
    <row r="1163" spans="1:5" x14ac:dyDescent="0.3">
      <c r="A1163" s="3" t="s">
        <v>677</v>
      </c>
      <c r="B1163" s="14" t="s">
        <v>1150</v>
      </c>
      <c r="C1163" s="3" t="s">
        <v>1149</v>
      </c>
      <c r="D1163" s="3"/>
      <c r="E1163" s="2">
        <v>2</v>
      </c>
    </row>
    <row r="1164" spans="1:5" x14ac:dyDescent="0.3">
      <c r="A1164" s="3" t="s">
        <v>677</v>
      </c>
      <c r="B1164" s="14" t="s">
        <v>1148</v>
      </c>
      <c r="C1164" s="3" t="s">
        <v>1147</v>
      </c>
      <c r="D1164" s="3"/>
      <c r="E1164" s="2">
        <v>2</v>
      </c>
    </row>
    <row r="1165" spans="1:5" x14ac:dyDescent="0.3">
      <c r="A1165" s="3" t="s">
        <v>677</v>
      </c>
      <c r="B1165" s="14" t="s">
        <v>1146</v>
      </c>
      <c r="C1165" s="3" t="s">
        <v>1145</v>
      </c>
      <c r="D1165" s="3"/>
      <c r="E1165" s="2">
        <v>1</v>
      </c>
    </row>
    <row r="1166" spans="1:5" x14ac:dyDescent="0.3">
      <c r="A1166" s="3" t="s">
        <v>677</v>
      </c>
      <c r="B1166" s="14" t="s">
        <v>1144</v>
      </c>
      <c r="C1166" s="3" t="s">
        <v>281</v>
      </c>
      <c r="D1166" s="3"/>
      <c r="E1166" s="2">
        <v>3</v>
      </c>
    </row>
    <row r="1167" spans="1:5" x14ac:dyDescent="0.3">
      <c r="A1167" s="3" t="s">
        <v>677</v>
      </c>
      <c r="B1167" s="14" t="s">
        <v>1143</v>
      </c>
      <c r="C1167" s="3" t="s">
        <v>1142</v>
      </c>
      <c r="D1167" s="3"/>
      <c r="E1167" s="2">
        <v>2</v>
      </c>
    </row>
    <row r="1168" spans="1:5" x14ac:dyDescent="0.3">
      <c r="A1168" s="3" t="s">
        <v>674</v>
      </c>
      <c r="B1168" s="14" t="s">
        <v>1141</v>
      </c>
      <c r="C1168" s="3" t="s">
        <v>1140</v>
      </c>
      <c r="D1168" s="3"/>
      <c r="E1168" s="2">
        <f>12-1</f>
        <v>11</v>
      </c>
    </row>
    <row r="1169" spans="1:5" x14ac:dyDescent="0.3">
      <c r="A1169" s="3" t="s">
        <v>677</v>
      </c>
      <c r="B1169" s="14" t="s">
        <v>1139</v>
      </c>
      <c r="C1169" s="3" t="s">
        <v>1138</v>
      </c>
      <c r="D1169" s="3"/>
      <c r="E1169" s="2">
        <v>2</v>
      </c>
    </row>
    <row r="1170" spans="1:5" x14ac:dyDescent="0.3">
      <c r="A1170" s="3" t="s">
        <v>674</v>
      </c>
      <c r="B1170" s="14" t="s">
        <v>1137</v>
      </c>
      <c r="C1170" s="3" t="s">
        <v>740</v>
      </c>
      <c r="D1170" s="3"/>
      <c r="E1170" s="2">
        <v>17</v>
      </c>
    </row>
    <row r="1171" spans="1:5" x14ac:dyDescent="0.3">
      <c r="A1171" s="3" t="s">
        <v>677</v>
      </c>
      <c r="B1171" s="14" t="s">
        <v>1136</v>
      </c>
      <c r="C1171" s="3" t="s">
        <v>1135</v>
      </c>
      <c r="D1171" s="3"/>
      <c r="E1171" s="2">
        <v>2</v>
      </c>
    </row>
    <row r="1172" spans="1:5" x14ac:dyDescent="0.3">
      <c r="A1172" s="3" t="s">
        <v>674</v>
      </c>
      <c r="B1172" s="14" t="s">
        <v>1134</v>
      </c>
      <c r="C1172" s="3" t="s">
        <v>1133</v>
      </c>
      <c r="D1172" s="3"/>
      <c r="E1172" s="2">
        <v>25</v>
      </c>
    </row>
    <row r="1173" spans="1:5" x14ac:dyDescent="0.3">
      <c r="A1173" s="3" t="s">
        <v>677</v>
      </c>
      <c r="B1173" s="14" t="s">
        <v>1132</v>
      </c>
      <c r="C1173" s="3" t="s">
        <v>1131</v>
      </c>
      <c r="D1173" s="3"/>
      <c r="E1173" s="2">
        <v>2</v>
      </c>
    </row>
    <row r="1174" spans="1:5" x14ac:dyDescent="0.3">
      <c r="A1174" s="3" t="s">
        <v>677</v>
      </c>
      <c r="B1174" s="14" t="s">
        <v>1130</v>
      </c>
      <c r="C1174" s="3" t="s">
        <v>1129</v>
      </c>
      <c r="D1174" s="3"/>
      <c r="E1174" s="2">
        <v>3</v>
      </c>
    </row>
    <row r="1175" spans="1:5" x14ac:dyDescent="0.3">
      <c r="A1175" s="3" t="s">
        <v>677</v>
      </c>
      <c r="B1175" s="14" t="s">
        <v>1128</v>
      </c>
      <c r="C1175" s="3" t="s">
        <v>1127</v>
      </c>
      <c r="D1175" s="3"/>
      <c r="E1175" s="2">
        <v>1</v>
      </c>
    </row>
    <row r="1176" spans="1:5" x14ac:dyDescent="0.3">
      <c r="A1176" s="3" t="s">
        <v>677</v>
      </c>
      <c r="B1176" s="14" t="s">
        <v>1126</v>
      </c>
      <c r="C1176" s="3" t="s">
        <v>258</v>
      </c>
      <c r="D1176" s="3"/>
      <c r="E1176" s="2">
        <v>2</v>
      </c>
    </row>
    <row r="1177" spans="1:5" x14ac:dyDescent="0.3">
      <c r="A1177" s="3" t="s">
        <v>677</v>
      </c>
      <c r="B1177" s="14" t="s">
        <v>1125</v>
      </c>
      <c r="C1177" s="3" t="s">
        <v>1124</v>
      </c>
      <c r="D1177" s="3"/>
      <c r="E1177" s="2">
        <v>7</v>
      </c>
    </row>
    <row r="1178" spans="1:5" x14ac:dyDescent="0.3">
      <c r="A1178" s="3" t="s">
        <v>674</v>
      </c>
      <c r="B1178" s="14" t="s">
        <v>1123</v>
      </c>
      <c r="C1178" s="3" t="s">
        <v>1122</v>
      </c>
      <c r="D1178" s="3"/>
      <c r="E1178" s="2">
        <v>2</v>
      </c>
    </row>
    <row r="1179" spans="1:5" x14ac:dyDescent="0.3">
      <c r="A1179" s="3" t="s">
        <v>677</v>
      </c>
      <c r="B1179" s="14">
        <v>5217</v>
      </c>
      <c r="C1179" s="3" t="s">
        <v>1121</v>
      </c>
      <c r="D1179" s="3"/>
      <c r="E1179" s="2">
        <v>1</v>
      </c>
    </row>
    <row r="1180" spans="1:5" x14ac:dyDescent="0.3">
      <c r="A1180" s="3" t="s">
        <v>677</v>
      </c>
      <c r="B1180" s="14" t="s">
        <v>1120</v>
      </c>
      <c r="C1180" s="3" t="s">
        <v>1119</v>
      </c>
      <c r="D1180" s="3"/>
      <c r="E1180" s="2">
        <v>2</v>
      </c>
    </row>
    <row r="1181" spans="1:5" x14ac:dyDescent="0.3">
      <c r="A1181" s="3" t="s">
        <v>677</v>
      </c>
      <c r="B1181" s="14" t="s">
        <v>1118</v>
      </c>
      <c r="C1181" s="3" t="s">
        <v>1117</v>
      </c>
      <c r="D1181" s="3"/>
      <c r="E1181" s="2">
        <v>5</v>
      </c>
    </row>
    <row r="1182" spans="1:5" x14ac:dyDescent="0.3">
      <c r="A1182" s="3" t="s">
        <v>677</v>
      </c>
      <c r="B1182" s="14" t="s">
        <v>1116</v>
      </c>
      <c r="C1182" s="3" t="s">
        <v>1115</v>
      </c>
      <c r="D1182" s="3"/>
      <c r="E1182" s="2">
        <v>1</v>
      </c>
    </row>
    <row r="1183" spans="1:5" x14ac:dyDescent="0.3">
      <c r="A1183" s="3" t="s">
        <v>677</v>
      </c>
      <c r="B1183" s="14" t="s">
        <v>1114</v>
      </c>
      <c r="C1183" s="3" t="s">
        <v>1113</v>
      </c>
      <c r="D1183" s="3"/>
      <c r="E1183" s="2">
        <v>2</v>
      </c>
    </row>
    <row r="1184" spans="1:5" x14ac:dyDescent="0.3">
      <c r="A1184" s="3" t="s">
        <v>677</v>
      </c>
      <c r="B1184" s="14" t="s">
        <v>1112</v>
      </c>
      <c r="C1184" s="3" t="s">
        <v>281</v>
      </c>
      <c r="D1184" s="3"/>
      <c r="E1184" s="2">
        <v>2</v>
      </c>
    </row>
    <row r="1185" spans="1:5" x14ac:dyDescent="0.3">
      <c r="A1185" s="3" t="s">
        <v>677</v>
      </c>
      <c r="B1185" s="14" t="s">
        <v>1111</v>
      </c>
      <c r="C1185" s="3" t="s">
        <v>772</v>
      </c>
      <c r="D1185" s="3"/>
      <c r="E1185" s="2">
        <v>5</v>
      </c>
    </row>
    <row r="1186" spans="1:5" x14ac:dyDescent="0.3">
      <c r="A1186" s="3" t="s">
        <v>677</v>
      </c>
      <c r="B1186" s="14" t="s">
        <v>1110</v>
      </c>
      <c r="C1186" s="3" t="s">
        <v>144</v>
      </c>
      <c r="D1186" s="3"/>
      <c r="E1186" s="2">
        <v>1</v>
      </c>
    </row>
    <row r="1187" spans="1:5" x14ac:dyDescent="0.3">
      <c r="A1187" s="3" t="s">
        <v>674</v>
      </c>
      <c r="B1187" s="15" t="s">
        <v>1109</v>
      </c>
      <c r="C1187" s="3" t="s">
        <v>1108</v>
      </c>
      <c r="D1187" s="3"/>
      <c r="E1187" s="2">
        <v>39</v>
      </c>
    </row>
    <row r="1188" spans="1:5" x14ac:dyDescent="0.3">
      <c r="A1188" s="3" t="s">
        <v>677</v>
      </c>
      <c r="B1188" s="14">
        <v>4030583402</v>
      </c>
      <c r="C1188" s="3" t="s">
        <v>307</v>
      </c>
      <c r="D1188" s="3"/>
      <c r="E1188" s="2">
        <v>5</v>
      </c>
    </row>
    <row r="1189" spans="1:5" x14ac:dyDescent="0.3">
      <c r="A1189" s="3" t="s">
        <v>677</v>
      </c>
      <c r="B1189" s="14" t="s">
        <v>1107</v>
      </c>
      <c r="C1189" s="3" t="s">
        <v>1106</v>
      </c>
      <c r="D1189" s="3"/>
      <c r="E1189" s="2">
        <v>2</v>
      </c>
    </row>
    <row r="1190" spans="1:5" x14ac:dyDescent="0.3">
      <c r="A1190" s="3" t="s">
        <v>674</v>
      </c>
      <c r="B1190" s="14" t="s">
        <v>1105</v>
      </c>
      <c r="C1190" s="3" t="s">
        <v>1104</v>
      </c>
      <c r="D1190" s="3"/>
      <c r="E1190" s="2">
        <v>3</v>
      </c>
    </row>
    <row r="1191" spans="1:5" x14ac:dyDescent="0.3">
      <c r="A1191" s="3" t="s">
        <v>677</v>
      </c>
      <c r="B1191" s="14" t="s">
        <v>1103</v>
      </c>
      <c r="C1191" s="3" t="s">
        <v>1102</v>
      </c>
      <c r="D1191" s="3"/>
      <c r="E1191" s="2">
        <v>1</v>
      </c>
    </row>
    <row r="1192" spans="1:5" x14ac:dyDescent="0.3">
      <c r="A1192" s="3" t="s">
        <v>677</v>
      </c>
      <c r="B1192" s="14" t="s">
        <v>1101</v>
      </c>
      <c r="C1192" s="3" t="s">
        <v>1100</v>
      </c>
      <c r="D1192" s="3"/>
      <c r="E1192" s="2">
        <v>5</v>
      </c>
    </row>
    <row r="1193" spans="1:5" x14ac:dyDescent="0.3">
      <c r="A1193" s="3" t="s">
        <v>677</v>
      </c>
      <c r="B1193" s="14" t="s">
        <v>1099</v>
      </c>
      <c r="C1193" s="3" t="s">
        <v>1098</v>
      </c>
      <c r="D1193" s="3"/>
      <c r="E1193" s="2">
        <v>2</v>
      </c>
    </row>
    <row r="1194" spans="1:5" x14ac:dyDescent="0.3">
      <c r="A1194" s="3" t="s">
        <v>677</v>
      </c>
      <c r="B1194" s="14" t="s">
        <v>1097</v>
      </c>
      <c r="C1194" s="3" t="s">
        <v>1096</v>
      </c>
      <c r="D1194" s="3"/>
      <c r="E1194" s="2">
        <v>2</v>
      </c>
    </row>
    <row r="1195" spans="1:5" x14ac:dyDescent="0.3">
      <c r="A1195" s="3" t="s">
        <v>677</v>
      </c>
      <c r="B1195" s="14" t="s">
        <v>1095</v>
      </c>
      <c r="C1195" s="3" t="s">
        <v>1094</v>
      </c>
      <c r="D1195" s="3"/>
      <c r="E1195" s="2">
        <v>1</v>
      </c>
    </row>
    <row r="1196" spans="1:5" x14ac:dyDescent="0.3">
      <c r="A1196" s="3" t="s">
        <v>677</v>
      </c>
      <c r="B1196" s="14" t="s">
        <v>1093</v>
      </c>
      <c r="C1196" s="3" t="s">
        <v>1092</v>
      </c>
      <c r="D1196" s="3"/>
      <c r="E1196" s="2">
        <v>4</v>
      </c>
    </row>
    <row r="1197" spans="1:5" x14ac:dyDescent="0.3">
      <c r="A1197" s="3" t="s">
        <v>674</v>
      </c>
      <c r="B1197" s="14" t="s">
        <v>1091</v>
      </c>
      <c r="C1197" s="3" t="s">
        <v>454</v>
      </c>
      <c r="D1197" s="3"/>
      <c r="E1197" s="2">
        <v>1</v>
      </c>
    </row>
    <row r="1198" spans="1:5" x14ac:dyDescent="0.3">
      <c r="A1198" s="3" t="s">
        <v>677</v>
      </c>
      <c r="B1198" s="14" t="s">
        <v>1090</v>
      </c>
      <c r="C1198" s="3" t="s">
        <v>1089</v>
      </c>
      <c r="D1198" s="3"/>
      <c r="E1198" s="2">
        <v>6</v>
      </c>
    </row>
    <row r="1199" spans="1:5" x14ac:dyDescent="0.3">
      <c r="A1199" s="3" t="s">
        <v>677</v>
      </c>
      <c r="B1199" s="14" t="s">
        <v>1088</v>
      </c>
      <c r="C1199" s="3" t="s">
        <v>1087</v>
      </c>
      <c r="D1199" s="3"/>
      <c r="E1199" s="2">
        <v>2</v>
      </c>
    </row>
    <row r="1200" spans="1:5" x14ac:dyDescent="0.3">
      <c r="A1200" s="3" t="s">
        <v>677</v>
      </c>
      <c r="B1200" s="14" t="s">
        <v>1086</v>
      </c>
      <c r="C1200" s="3" t="s">
        <v>1085</v>
      </c>
      <c r="D1200" s="3"/>
      <c r="E1200" s="2">
        <v>2</v>
      </c>
    </row>
    <row r="1201" spans="1:5" x14ac:dyDescent="0.3">
      <c r="A1201" s="3" t="s">
        <v>674</v>
      </c>
      <c r="B1201" s="14" t="s">
        <v>1084</v>
      </c>
      <c r="C1201" s="3" t="s">
        <v>1083</v>
      </c>
      <c r="D1201" s="3"/>
      <c r="E1201" s="2">
        <v>3</v>
      </c>
    </row>
    <row r="1202" spans="1:5" x14ac:dyDescent="0.3">
      <c r="A1202" s="3" t="s">
        <v>677</v>
      </c>
      <c r="B1202" s="14" t="s">
        <v>1082</v>
      </c>
      <c r="C1202" s="3" t="s">
        <v>1081</v>
      </c>
      <c r="D1202" s="3"/>
      <c r="E1202" s="2">
        <v>1</v>
      </c>
    </row>
    <row r="1203" spans="1:5" x14ac:dyDescent="0.3">
      <c r="A1203" s="3" t="s">
        <v>677</v>
      </c>
      <c r="B1203" s="14" t="s">
        <v>1080</v>
      </c>
      <c r="C1203" s="3" t="s">
        <v>1079</v>
      </c>
      <c r="D1203" s="3"/>
      <c r="E1203" s="2">
        <v>6</v>
      </c>
    </row>
    <row r="1204" spans="1:5" x14ac:dyDescent="0.3">
      <c r="A1204" s="3" t="s">
        <v>677</v>
      </c>
      <c r="B1204" s="14" t="s">
        <v>1078</v>
      </c>
      <c r="C1204" s="3" t="s">
        <v>1077</v>
      </c>
      <c r="D1204" s="3"/>
      <c r="E1204" s="2">
        <v>4</v>
      </c>
    </row>
    <row r="1205" spans="1:5" x14ac:dyDescent="0.3">
      <c r="A1205" s="3" t="s">
        <v>677</v>
      </c>
      <c r="B1205" s="14" t="s">
        <v>1076</v>
      </c>
      <c r="C1205" s="3" t="s">
        <v>1075</v>
      </c>
      <c r="D1205" s="3"/>
      <c r="E1205" s="2">
        <v>2</v>
      </c>
    </row>
    <row r="1206" spans="1:5" x14ac:dyDescent="0.3">
      <c r="A1206" s="3" t="s">
        <v>677</v>
      </c>
      <c r="B1206" s="14" t="s">
        <v>1074</v>
      </c>
      <c r="C1206" s="3" t="s">
        <v>1073</v>
      </c>
      <c r="D1206" s="3"/>
      <c r="E1206" s="2">
        <v>1</v>
      </c>
    </row>
    <row r="1207" spans="1:5" x14ac:dyDescent="0.3">
      <c r="A1207" s="3" t="s">
        <v>677</v>
      </c>
      <c r="B1207" s="14" t="s">
        <v>1072</v>
      </c>
      <c r="C1207" s="3" t="s">
        <v>1071</v>
      </c>
      <c r="D1207" s="3"/>
      <c r="E1207" s="2">
        <v>2</v>
      </c>
    </row>
    <row r="1208" spans="1:5" x14ac:dyDescent="0.3">
      <c r="A1208" s="3" t="s">
        <v>677</v>
      </c>
      <c r="B1208" s="14" t="s">
        <v>1070</v>
      </c>
      <c r="C1208" s="3" t="s">
        <v>1069</v>
      </c>
      <c r="D1208" s="3"/>
      <c r="E1208" s="2">
        <v>2</v>
      </c>
    </row>
    <row r="1209" spans="1:5" x14ac:dyDescent="0.3">
      <c r="A1209" s="3" t="s">
        <v>677</v>
      </c>
      <c r="B1209" s="14" t="s">
        <v>1068</v>
      </c>
      <c r="C1209" s="3" t="s">
        <v>267</v>
      </c>
      <c r="D1209" s="3"/>
      <c r="E1209" s="2">
        <v>15</v>
      </c>
    </row>
    <row r="1210" spans="1:5" x14ac:dyDescent="0.3">
      <c r="A1210" s="3" t="s">
        <v>677</v>
      </c>
      <c r="B1210" s="14" t="s">
        <v>1067</v>
      </c>
      <c r="C1210" s="3" t="s">
        <v>1066</v>
      </c>
      <c r="D1210" s="3"/>
      <c r="E1210" s="2">
        <v>2</v>
      </c>
    </row>
    <row r="1211" spans="1:5" x14ac:dyDescent="0.3">
      <c r="A1211" s="3" t="s">
        <v>674</v>
      </c>
      <c r="B1211" s="15" t="s">
        <v>1065</v>
      </c>
      <c r="C1211" s="3" t="s">
        <v>1064</v>
      </c>
      <c r="D1211" s="3"/>
      <c r="E1211" s="2">
        <v>1</v>
      </c>
    </row>
    <row r="1212" spans="1:5" x14ac:dyDescent="0.3">
      <c r="A1212" s="3" t="s">
        <v>674</v>
      </c>
      <c r="B1212" s="14" t="s">
        <v>1063</v>
      </c>
      <c r="C1212" s="3" t="s">
        <v>1062</v>
      </c>
      <c r="D1212" s="3"/>
      <c r="E1212" s="2">
        <v>1</v>
      </c>
    </row>
    <row r="1213" spans="1:5" x14ac:dyDescent="0.3">
      <c r="A1213" s="3" t="s">
        <v>677</v>
      </c>
      <c r="B1213" s="14" t="s">
        <v>1061</v>
      </c>
      <c r="C1213" s="3" t="s">
        <v>1060</v>
      </c>
      <c r="D1213" s="3"/>
      <c r="E1213" s="2">
        <v>18</v>
      </c>
    </row>
    <row r="1214" spans="1:5" x14ac:dyDescent="0.3">
      <c r="A1214" s="3" t="s">
        <v>674</v>
      </c>
      <c r="B1214" s="14" t="s">
        <v>1059</v>
      </c>
      <c r="C1214" s="3" t="s">
        <v>1058</v>
      </c>
      <c r="D1214" s="3"/>
      <c r="E1214" s="2">
        <v>20</v>
      </c>
    </row>
    <row r="1215" spans="1:5" x14ac:dyDescent="0.3">
      <c r="A1215" s="3" t="s">
        <v>677</v>
      </c>
      <c r="B1215" s="14" t="s">
        <v>1057</v>
      </c>
      <c r="C1215" s="3" t="s">
        <v>1056</v>
      </c>
      <c r="D1215" s="3"/>
      <c r="E1215" s="2">
        <v>4</v>
      </c>
    </row>
    <row r="1216" spans="1:5" x14ac:dyDescent="0.3">
      <c r="A1216" s="3" t="s">
        <v>677</v>
      </c>
      <c r="B1216" s="14" t="s">
        <v>1054</v>
      </c>
      <c r="C1216" s="3" t="s">
        <v>1053</v>
      </c>
      <c r="D1216" s="3"/>
      <c r="E1216" s="2">
        <v>1</v>
      </c>
    </row>
    <row r="1217" spans="1:5" x14ac:dyDescent="0.3">
      <c r="A1217" s="3" t="s">
        <v>677</v>
      </c>
      <c r="B1217" s="14">
        <v>4038209801</v>
      </c>
      <c r="C1217" s="3" t="s">
        <v>383</v>
      </c>
      <c r="D1217" s="3"/>
      <c r="E1217" s="2">
        <v>7</v>
      </c>
    </row>
    <row r="1218" spans="1:5" x14ac:dyDescent="0.3">
      <c r="A1218" s="3" t="s">
        <v>677</v>
      </c>
      <c r="B1218" s="14" t="s">
        <v>1052</v>
      </c>
      <c r="C1218" s="3" t="s">
        <v>1051</v>
      </c>
      <c r="D1218" s="3"/>
      <c r="E1218" s="2">
        <v>3</v>
      </c>
    </row>
    <row r="1219" spans="1:5" x14ac:dyDescent="0.3">
      <c r="A1219" s="3" t="s">
        <v>677</v>
      </c>
      <c r="B1219" s="14" t="s">
        <v>1050</v>
      </c>
      <c r="C1219" s="3" t="s">
        <v>1049</v>
      </c>
      <c r="D1219" s="3"/>
      <c r="E1219" s="2">
        <v>3</v>
      </c>
    </row>
    <row r="1220" spans="1:5" x14ac:dyDescent="0.3">
      <c r="A1220" s="3" t="s">
        <v>677</v>
      </c>
      <c r="B1220" s="14" t="s">
        <v>1048</v>
      </c>
      <c r="C1220" s="3" t="s">
        <v>1047</v>
      </c>
      <c r="D1220" s="3"/>
      <c r="E1220" s="2">
        <v>2</v>
      </c>
    </row>
    <row r="1221" spans="1:5" x14ac:dyDescent="0.3">
      <c r="A1221" s="3" t="s">
        <v>677</v>
      </c>
      <c r="B1221" s="14" t="s">
        <v>1046</v>
      </c>
      <c r="C1221" s="3" t="s">
        <v>1045</v>
      </c>
      <c r="D1221" s="3"/>
      <c r="E1221" s="2">
        <v>4</v>
      </c>
    </row>
    <row r="1222" spans="1:5" x14ac:dyDescent="0.3">
      <c r="A1222" s="3" t="s">
        <v>677</v>
      </c>
      <c r="B1222" s="14" t="s">
        <v>1044</v>
      </c>
      <c r="C1222" s="3" t="s">
        <v>267</v>
      </c>
      <c r="D1222" s="3"/>
      <c r="E1222" s="2">
        <v>35</v>
      </c>
    </row>
    <row r="1223" spans="1:5" x14ac:dyDescent="0.3">
      <c r="A1223" s="3" t="s">
        <v>677</v>
      </c>
      <c r="B1223" s="14" t="s">
        <v>1043</v>
      </c>
      <c r="C1223" s="3" t="s">
        <v>1042</v>
      </c>
      <c r="D1223" s="3"/>
      <c r="E1223" s="2">
        <v>4</v>
      </c>
    </row>
    <row r="1224" spans="1:5" x14ac:dyDescent="0.3">
      <c r="A1224" s="3" t="s">
        <v>677</v>
      </c>
      <c r="B1224" s="14" t="s">
        <v>1041</v>
      </c>
      <c r="C1224" s="3" t="s">
        <v>267</v>
      </c>
      <c r="D1224" s="3"/>
      <c r="E1224" s="2">
        <v>17</v>
      </c>
    </row>
    <row r="1225" spans="1:5" x14ac:dyDescent="0.3">
      <c r="A1225" s="3" t="s">
        <v>674</v>
      </c>
      <c r="B1225" s="14" t="s">
        <v>1040</v>
      </c>
      <c r="C1225" s="3" t="s">
        <v>260</v>
      </c>
      <c r="D1225" s="3"/>
      <c r="E1225" s="2">
        <v>1</v>
      </c>
    </row>
    <row r="1226" spans="1:5" x14ac:dyDescent="0.3">
      <c r="A1226" s="3" t="s">
        <v>677</v>
      </c>
      <c r="B1226" s="14" t="s">
        <v>1039</v>
      </c>
      <c r="C1226" s="3" t="s">
        <v>289</v>
      </c>
      <c r="D1226" s="3"/>
      <c r="E1226" s="2">
        <v>5</v>
      </c>
    </row>
    <row r="1227" spans="1:5" x14ac:dyDescent="0.3">
      <c r="A1227" s="3" t="s">
        <v>677</v>
      </c>
      <c r="B1227" s="14" t="s">
        <v>1038</v>
      </c>
      <c r="C1227" s="3" t="s">
        <v>1037</v>
      </c>
      <c r="D1227" s="3"/>
      <c r="E1227" s="2">
        <v>2</v>
      </c>
    </row>
    <row r="1228" spans="1:5" x14ac:dyDescent="0.3">
      <c r="A1228" s="3" t="s">
        <v>677</v>
      </c>
      <c r="B1228" s="14" t="s">
        <v>1036</v>
      </c>
      <c r="C1228" s="3" t="s">
        <v>1035</v>
      </c>
      <c r="D1228" s="3"/>
      <c r="E1228" s="2">
        <v>1</v>
      </c>
    </row>
    <row r="1229" spans="1:5" x14ac:dyDescent="0.3">
      <c r="A1229" s="3" t="s">
        <v>674</v>
      </c>
      <c r="B1229" s="14" t="s">
        <v>1034</v>
      </c>
      <c r="C1229" s="3" t="s">
        <v>1033</v>
      </c>
      <c r="D1229" s="3"/>
      <c r="E1229" s="2">
        <v>2</v>
      </c>
    </row>
    <row r="1230" spans="1:5" x14ac:dyDescent="0.3">
      <c r="A1230" s="3" t="s">
        <v>674</v>
      </c>
      <c r="B1230" s="14" t="s">
        <v>1032</v>
      </c>
      <c r="C1230" s="3" t="s">
        <v>1031</v>
      </c>
      <c r="D1230" s="3"/>
      <c r="E1230" s="2">
        <v>1</v>
      </c>
    </row>
    <row r="1231" spans="1:5" x14ac:dyDescent="0.3">
      <c r="A1231" s="3" t="s">
        <v>677</v>
      </c>
      <c r="B1231" s="14" t="s">
        <v>1030</v>
      </c>
      <c r="C1231" s="3" t="s">
        <v>1029</v>
      </c>
      <c r="D1231" s="3"/>
      <c r="E1231" s="2">
        <v>10</v>
      </c>
    </row>
    <row r="1232" spans="1:5" x14ac:dyDescent="0.3">
      <c r="A1232" s="3" t="s">
        <v>677</v>
      </c>
      <c r="B1232" s="14">
        <v>4030202201</v>
      </c>
      <c r="C1232" s="3" t="s">
        <v>1028</v>
      </c>
      <c r="D1232" s="3"/>
      <c r="E1232" s="2">
        <v>4</v>
      </c>
    </row>
    <row r="1233" spans="1:5" x14ac:dyDescent="0.3">
      <c r="A1233" s="3" t="s">
        <v>674</v>
      </c>
      <c r="B1233" s="14" t="s">
        <v>1027</v>
      </c>
      <c r="C1233" s="3" t="s">
        <v>1026</v>
      </c>
      <c r="D1233" s="3"/>
      <c r="E1233" s="2">
        <v>1</v>
      </c>
    </row>
    <row r="1234" spans="1:5" x14ac:dyDescent="0.3">
      <c r="A1234" s="3" t="s">
        <v>674</v>
      </c>
      <c r="B1234" s="14" t="s">
        <v>1025</v>
      </c>
      <c r="C1234" s="3" t="s">
        <v>1024</v>
      </c>
      <c r="D1234" s="3"/>
      <c r="E1234" s="2">
        <v>4</v>
      </c>
    </row>
    <row r="1235" spans="1:5" x14ac:dyDescent="0.3">
      <c r="A1235" s="3" t="s">
        <v>677</v>
      </c>
      <c r="B1235" s="14" t="s">
        <v>1023</v>
      </c>
      <c r="C1235" s="3" t="s">
        <v>1022</v>
      </c>
      <c r="D1235" s="3"/>
      <c r="E1235" s="2">
        <v>2</v>
      </c>
    </row>
    <row r="1236" spans="1:5" x14ac:dyDescent="0.3">
      <c r="A1236" s="3" t="s">
        <v>677</v>
      </c>
      <c r="B1236" s="14" t="s">
        <v>1021</v>
      </c>
      <c r="C1236" s="3" t="s">
        <v>281</v>
      </c>
      <c r="D1236" s="3"/>
      <c r="E1236" s="2">
        <v>2</v>
      </c>
    </row>
    <row r="1237" spans="1:5" x14ac:dyDescent="0.3">
      <c r="A1237" s="3" t="s">
        <v>677</v>
      </c>
      <c r="B1237" s="14" t="s">
        <v>1020</v>
      </c>
      <c r="C1237" s="3" t="s">
        <v>1019</v>
      </c>
      <c r="D1237" s="3"/>
      <c r="E1237" s="2">
        <v>4</v>
      </c>
    </row>
    <row r="1238" spans="1:5" x14ac:dyDescent="0.3">
      <c r="A1238" s="3" t="s">
        <v>677</v>
      </c>
      <c r="B1238" s="14" t="s">
        <v>1018</v>
      </c>
      <c r="C1238" s="3" t="s">
        <v>562</v>
      </c>
      <c r="D1238" s="3"/>
      <c r="E1238" s="2">
        <v>2</v>
      </c>
    </row>
    <row r="1239" spans="1:5" x14ac:dyDescent="0.3">
      <c r="A1239" s="3" t="s">
        <v>677</v>
      </c>
      <c r="B1239" s="14" t="s">
        <v>1017</v>
      </c>
      <c r="C1239" s="3" t="s">
        <v>1016</v>
      </c>
      <c r="D1239" s="3"/>
      <c r="E1239" s="2">
        <v>2</v>
      </c>
    </row>
    <row r="1240" spans="1:5" x14ac:dyDescent="0.3">
      <c r="A1240" s="3" t="s">
        <v>677</v>
      </c>
      <c r="B1240" s="14">
        <v>4040255201</v>
      </c>
      <c r="C1240" s="3" t="s">
        <v>1015</v>
      </c>
      <c r="D1240" s="3"/>
      <c r="E1240" s="2">
        <v>9</v>
      </c>
    </row>
    <row r="1241" spans="1:5" x14ac:dyDescent="0.3">
      <c r="A1241" s="3" t="s">
        <v>674</v>
      </c>
      <c r="B1241" s="15" t="s">
        <v>1014</v>
      </c>
      <c r="C1241" s="3" t="s">
        <v>1013</v>
      </c>
      <c r="D1241" s="3"/>
      <c r="E1241" s="2">
        <v>30</v>
      </c>
    </row>
    <row r="1242" spans="1:5" x14ac:dyDescent="0.3">
      <c r="A1242" s="3" t="s">
        <v>674</v>
      </c>
      <c r="B1242" s="15" t="s">
        <v>1012</v>
      </c>
      <c r="C1242" s="3" t="s">
        <v>256</v>
      </c>
      <c r="D1242" s="3"/>
      <c r="E1242" s="2">
        <v>5</v>
      </c>
    </row>
    <row r="1243" spans="1:5" x14ac:dyDescent="0.3">
      <c r="A1243" s="3" t="s">
        <v>677</v>
      </c>
      <c r="B1243" s="14" t="s">
        <v>1011</v>
      </c>
      <c r="C1243" s="3" t="s">
        <v>1010</v>
      </c>
      <c r="D1243" s="3"/>
      <c r="E1243" s="2">
        <v>6</v>
      </c>
    </row>
    <row r="1244" spans="1:5" x14ac:dyDescent="0.3">
      <c r="A1244" s="3" t="s">
        <v>677</v>
      </c>
      <c r="B1244" s="14" t="s">
        <v>1009</v>
      </c>
      <c r="C1244" s="3" t="s">
        <v>1008</v>
      </c>
      <c r="D1244" s="3"/>
      <c r="E1244" s="2">
        <v>3</v>
      </c>
    </row>
    <row r="1245" spans="1:5" x14ac:dyDescent="0.3">
      <c r="A1245" s="3" t="s">
        <v>677</v>
      </c>
      <c r="B1245" s="14" t="s">
        <v>1007</v>
      </c>
      <c r="C1245" s="3" t="s">
        <v>1006</v>
      </c>
      <c r="D1245" s="3"/>
      <c r="E1245" s="2">
        <v>7</v>
      </c>
    </row>
    <row r="1246" spans="1:5" x14ac:dyDescent="0.3">
      <c r="A1246" s="3" t="s">
        <v>677</v>
      </c>
      <c r="B1246" s="14" t="s">
        <v>1005</v>
      </c>
      <c r="C1246" s="3" t="s">
        <v>1004</v>
      </c>
      <c r="D1246" s="3"/>
      <c r="E1246" s="2">
        <v>2</v>
      </c>
    </row>
    <row r="1247" spans="1:5" x14ac:dyDescent="0.3">
      <c r="A1247" s="3" t="s">
        <v>677</v>
      </c>
      <c r="B1247" s="14" t="s">
        <v>1003</v>
      </c>
      <c r="C1247" s="3" t="s">
        <v>1002</v>
      </c>
      <c r="D1247" s="3"/>
      <c r="E1247" s="2">
        <v>2</v>
      </c>
    </row>
    <row r="1248" spans="1:5" x14ac:dyDescent="0.3">
      <c r="A1248" s="3" t="s">
        <v>674</v>
      </c>
      <c r="B1248" s="14" t="s">
        <v>1001</v>
      </c>
      <c r="C1248" s="3" t="s">
        <v>1000</v>
      </c>
      <c r="D1248" s="3"/>
      <c r="E1248" s="2">
        <v>2</v>
      </c>
    </row>
    <row r="1249" spans="1:5" x14ac:dyDescent="0.3">
      <c r="A1249" s="3" t="s">
        <v>677</v>
      </c>
      <c r="B1249" s="14" t="s">
        <v>999</v>
      </c>
      <c r="C1249" s="3" t="s">
        <v>998</v>
      </c>
      <c r="D1249" s="3"/>
      <c r="E1249" s="2">
        <v>5</v>
      </c>
    </row>
    <row r="1250" spans="1:5" x14ac:dyDescent="0.3">
      <c r="A1250" s="3" t="s">
        <v>677</v>
      </c>
      <c r="B1250" s="14" t="s">
        <v>997</v>
      </c>
      <c r="C1250" s="3" t="s">
        <v>996</v>
      </c>
      <c r="D1250" s="3"/>
      <c r="E1250" s="2">
        <v>2</v>
      </c>
    </row>
    <row r="1251" spans="1:5" x14ac:dyDescent="0.3">
      <c r="A1251" s="3" t="s">
        <v>677</v>
      </c>
      <c r="B1251" s="15" t="s">
        <v>995</v>
      </c>
      <c r="C1251" s="3" t="s">
        <v>994</v>
      </c>
      <c r="D1251" s="3"/>
      <c r="E1251" s="2">
        <v>13</v>
      </c>
    </row>
    <row r="1252" spans="1:5" x14ac:dyDescent="0.3">
      <c r="A1252" s="3" t="s">
        <v>677</v>
      </c>
      <c r="B1252" s="14" t="s">
        <v>993</v>
      </c>
      <c r="C1252" s="3" t="s">
        <v>992</v>
      </c>
      <c r="D1252" s="3"/>
      <c r="E1252" s="2">
        <v>2</v>
      </c>
    </row>
    <row r="1253" spans="1:5" x14ac:dyDescent="0.3">
      <c r="A1253" s="3" t="s">
        <v>674</v>
      </c>
      <c r="B1253" s="14" t="s">
        <v>991</v>
      </c>
      <c r="C1253" s="3" t="s">
        <v>452</v>
      </c>
      <c r="D1253" s="3"/>
      <c r="E1253" s="2">
        <v>2</v>
      </c>
    </row>
    <row r="1254" spans="1:5" x14ac:dyDescent="0.3">
      <c r="A1254" s="3" t="s">
        <v>674</v>
      </c>
      <c r="B1254" s="14" t="s">
        <v>990</v>
      </c>
      <c r="C1254" s="3" t="s">
        <v>452</v>
      </c>
      <c r="D1254" s="3"/>
      <c r="E1254" s="2">
        <v>2</v>
      </c>
    </row>
    <row r="1255" spans="1:5" x14ac:dyDescent="0.3">
      <c r="A1255" s="3" t="s">
        <v>677</v>
      </c>
      <c r="B1255" s="15" t="s">
        <v>989</v>
      </c>
      <c r="C1255" s="3" t="s">
        <v>258</v>
      </c>
      <c r="D1255" s="3"/>
      <c r="E1255" s="2">
        <v>6</v>
      </c>
    </row>
    <row r="1256" spans="1:5" x14ac:dyDescent="0.3">
      <c r="A1256" s="3" t="s">
        <v>674</v>
      </c>
      <c r="B1256" s="14" t="s">
        <v>988</v>
      </c>
      <c r="C1256" s="3" t="s">
        <v>987</v>
      </c>
      <c r="D1256" s="3"/>
      <c r="E1256" s="2">
        <v>4</v>
      </c>
    </row>
    <row r="1257" spans="1:5" x14ac:dyDescent="0.3">
      <c r="A1257" s="3" t="s">
        <v>677</v>
      </c>
      <c r="B1257" s="14" t="s">
        <v>986</v>
      </c>
      <c r="C1257" s="3" t="s">
        <v>985</v>
      </c>
      <c r="D1257" s="3"/>
      <c r="E1257" s="2">
        <v>2</v>
      </c>
    </row>
    <row r="1258" spans="1:5" x14ac:dyDescent="0.3">
      <c r="A1258" s="3" t="s">
        <v>677</v>
      </c>
      <c r="B1258" s="14" t="s">
        <v>984</v>
      </c>
      <c r="C1258" s="3" t="s">
        <v>772</v>
      </c>
      <c r="D1258" s="3"/>
      <c r="E1258" s="2">
        <v>1</v>
      </c>
    </row>
    <row r="1259" spans="1:5" x14ac:dyDescent="0.3">
      <c r="A1259" s="3" t="s">
        <v>674</v>
      </c>
      <c r="B1259" s="14" t="s">
        <v>983</v>
      </c>
      <c r="C1259" s="3" t="s">
        <v>558</v>
      </c>
      <c r="D1259" s="3"/>
      <c r="E1259" s="2">
        <v>2</v>
      </c>
    </row>
    <row r="1260" spans="1:5" x14ac:dyDescent="0.3">
      <c r="A1260" s="3" t="s">
        <v>674</v>
      </c>
      <c r="B1260" s="14" t="s">
        <v>982</v>
      </c>
      <c r="C1260" s="3" t="s">
        <v>981</v>
      </c>
      <c r="D1260" s="3"/>
      <c r="E1260" s="2">
        <v>2</v>
      </c>
    </row>
    <row r="1261" spans="1:5" x14ac:dyDescent="0.3">
      <c r="A1261" s="3" t="s">
        <v>677</v>
      </c>
      <c r="B1261" s="14" t="s">
        <v>980</v>
      </c>
      <c r="C1261" s="3" t="s">
        <v>979</v>
      </c>
      <c r="D1261" s="3"/>
      <c r="E1261" s="2">
        <v>31</v>
      </c>
    </row>
    <row r="1262" spans="1:5" x14ac:dyDescent="0.3">
      <c r="A1262" s="3" t="s">
        <v>677</v>
      </c>
      <c r="B1262" s="14" t="s">
        <v>978</v>
      </c>
      <c r="C1262" s="3" t="s">
        <v>977</v>
      </c>
      <c r="D1262" s="3"/>
      <c r="E1262" s="2">
        <v>1</v>
      </c>
    </row>
    <row r="1263" spans="1:5" x14ac:dyDescent="0.3">
      <c r="A1263" s="3" t="s">
        <v>677</v>
      </c>
      <c r="B1263" s="14" t="s">
        <v>976</v>
      </c>
      <c r="C1263" s="3" t="s">
        <v>975</v>
      </c>
      <c r="D1263" s="3"/>
      <c r="E1263" s="2">
        <v>3</v>
      </c>
    </row>
    <row r="1264" spans="1:5" x14ac:dyDescent="0.3">
      <c r="A1264" s="3" t="s">
        <v>677</v>
      </c>
      <c r="B1264" s="14" t="s">
        <v>974</v>
      </c>
      <c r="C1264" s="3" t="s">
        <v>973</v>
      </c>
      <c r="D1264" s="3"/>
      <c r="E1264" s="2">
        <v>4</v>
      </c>
    </row>
    <row r="1265" spans="1:5" x14ac:dyDescent="0.3">
      <c r="A1265" s="3" t="s">
        <v>677</v>
      </c>
      <c r="B1265" s="14" t="s">
        <v>972</v>
      </c>
      <c r="C1265" s="3" t="s">
        <v>971</v>
      </c>
      <c r="D1265" s="3"/>
      <c r="E1265" s="2">
        <v>2</v>
      </c>
    </row>
    <row r="1266" spans="1:5" x14ac:dyDescent="0.3">
      <c r="A1266" s="3" t="s">
        <v>674</v>
      </c>
      <c r="B1266" s="15" t="s">
        <v>970</v>
      </c>
      <c r="C1266" s="3" t="s">
        <v>969</v>
      </c>
      <c r="D1266" s="3"/>
      <c r="E1266" s="2">
        <v>3</v>
      </c>
    </row>
    <row r="1267" spans="1:5" x14ac:dyDescent="0.3">
      <c r="A1267" s="3" t="s">
        <v>677</v>
      </c>
      <c r="B1267" s="14" t="s">
        <v>968</v>
      </c>
      <c r="C1267" s="3" t="s">
        <v>967</v>
      </c>
      <c r="D1267" s="3"/>
      <c r="E1267" s="2">
        <v>2</v>
      </c>
    </row>
    <row r="1268" spans="1:5" x14ac:dyDescent="0.3">
      <c r="A1268" s="3" t="s">
        <v>677</v>
      </c>
      <c r="B1268" s="14" t="s">
        <v>966</v>
      </c>
      <c r="C1268" s="3" t="s">
        <v>806</v>
      </c>
      <c r="D1268" s="3"/>
      <c r="E1268" s="2">
        <v>5</v>
      </c>
    </row>
    <row r="1269" spans="1:5" x14ac:dyDescent="0.3">
      <c r="A1269" s="3" t="s">
        <v>674</v>
      </c>
      <c r="B1269" s="14" t="s">
        <v>965</v>
      </c>
      <c r="C1269" s="3" t="s">
        <v>295</v>
      </c>
      <c r="D1269" s="3"/>
      <c r="E1269" s="2">
        <v>1</v>
      </c>
    </row>
    <row r="1270" spans="1:5" x14ac:dyDescent="0.3">
      <c r="A1270" s="3" t="s">
        <v>677</v>
      </c>
      <c r="B1270" s="15" t="s">
        <v>964</v>
      </c>
      <c r="C1270" s="3" t="s">
        <v>963</v>
      </c>
      <c r="D1270" s="3"/>
      <c r="E1270" s="2">
        <v>7</v>
      </c>
    </row>
    <row r="1271" spans="1:5" x14ac:dyDescent="0.3">
      <c r="A1271" s="3" t="s">
        <v>677</v>
      </c>
      <c r="B1271" s="14" t="s">
        <v>962</v>
      </c>
      <c r="C1271" s="3" t="s">
        <v>961</v>
      </c>
      <c r="D1271" s="3"/>
      <c r="E1271" s="2">
        <v>2</v>
      </c>
    </row>
    <row r="1272" spans="1:5" x14ac:dyDescent="0.3">
      <c r="A1272" s="3" t="s">
        <v>674</v>
      </c>
      <c r="B1272" s="14" t="s">
        <v>960</v>
      </c>
      <c r="C1272" s="3" t="s">
        <v>959</v>
      </c>
      <c r="D1272" s="3"/>
      <c r="E1272" s="2">
        <v>1</v>
      </c>
    </row>
    <row r="1273" spans="1:5" x14ac:dyDescent="0.3">
      <c r="A1273" s="3" t="s">
        <v>677</v>
      </c>
      <c r="B1273" s="14" t="s">
        <v>958</v>
      </c>
      <c r="C1273" s="3" t="s">
        <v>957</v>
      </c>
      <c r="D1273" s="3"/>
      <c r="E1273" s="2">
        <v>2</v>
      </c>
    </row>
    <row r="1274" spans="1:5" x14ac:dyDescent="0.3">
      <c r="A1274" s="3" t="s">
        <v>677</v>
      </c>
      <c r="B1274" s="14" t="s">
        <v>956</v>
      </c>
      <c r="C1274" s="3" t="s">
        <v>307</v>
      </c>
      <c r="D1274" s="3"/>
      <c r="E1274" s="2">
        <v>11</v>
      </c>
    </row>
    <row r="1275" spans="1:5" x14ac:dyDescent="0.3">
      <c r="A1275" s="3" t="s">
        <v>677</v>
      </c>
      <c r="B1275" s="14" t="s">
        <v>955</v>
      </c>
      <c r="C1275" s="3" t="s">
        <v>954</v>
      </c>
      <c r="D1275" s="3"/>
      <c r="E1275" s="2">
        <v>2</v>
      </c>
    </row>
    <row r="1276" spans="1:5" x14ac:dyDescent="0.3">
      <c r="A1276" s="3" t="s">
        <v>677</v>
      </c>
      <c r="B1276" s="14" t="s">
        <v>953</v>
      </c>
      <c r="C1276" s="3" t="s">
        <v>952</v>
      </c>
      <c r="D1276" s="3"/>
      <c r="E1276" s="2">
        <f>2-1</f>
        <v>1</v>
      </c>
    </row>
    <row r="1277" spans="1:5" x14ac:dyDescent="0.3">
      <c r="A1277" s="3" t="s">
        <v>677</v>
      </c>
      <c r="B1277" s="14" t="s">
        <v>951</v>
      </c>
      <c r="C1277" s="3" t="s">
        <v>950</v>
      </c>
      <c r="D1277" s="3"/>
      <c r="E1277" s="2">
        <v>5</v>
      </c>
    </row>
    <row r="1278" spans="1:5" x14ac:dyDescent="0.3">
      <c r="A1278" s="3" t="s">
        <v>674</v>
      </c>
      <c r="B1278" s="14" t="s">
        <v>949</v>
      </c>
      <c r="C1278" s="3" t="s">
        <v>223</v>
      </c>
      <c r="D1278" s="3"/>
      <c r="E1278" s="2">
        <v>1</v>
      </c>
    </row>
    <row r="1279" spans="1:5" x14ac:dyDescent="0.3">
      <c r="A1279" s="3" t="s">
        <v>674</v>
      </c>
      <c r="B1279" s="14" t="s">
        <v>948</v>
      </c>
      <c r="C1279" s="3" t="s">
        <v>947</v>
      </c>
      <c r="D1279" s="3"/>
      <c r="E1279" s="2">
        <v>2</v>
      </c>
    </row>
    <row r="1280" spans="1:5" x14ac:dyDescent="0.3">
      <c r="A1280" s="3" t="s">
        <v>674</v>
      </c>
      <c r="B1280" s="14" t="s">
        <v>946</v>
      </c>
      <c r="C1280" s="3" t="s">
        <v>945</v>
      </c>
      <c r="D1280" s="3"/>
      <c r="E1280" s="2">
        <v>4</v>
      </c>
    </row>
    <row r="1281" spans="1:5" x14ac:dyDescent="0.3">
      <c r="A1281" s="3" t="s">
        <v>674</v>
      </c>
      <c r="B1281" s="14" t="s">
        <v>944</v>
      </c>
      <c r="C1281" s="3" t="s">
        <v>943</v>
      </c>
      <c r="D1281" s="3"/>
      <c r="E1281" s="2">
        <v>1</v>
      </c>
    </row>
    <row r="1282" spans="1:5" x14ac:dyDescent="0.3">
      <c r="A1282" s="3" t="s">
        <v>677</v>
      </c>
      <c r="B1282" s="14" t="s">
        <v>942</v>
      </c>
      <c r="C1282" s="3" t="s">
        <v>291</v>
      </c>
      <c r="D1282" s="3"/>
      <c r="E1282" s="2">
        <v>2</v>
      </c>
    </row>
    <row r="1283" spans="1:5" x14ac:dyDescent="0.3">
      <c r="A1283" s="3" t="s">
        <v>677</v>
      </c>
      <c r="B1283" s="14" t="s">
        <v>941</v>
      </c>
      <c r="C1283" s="3" t="s">
        <v>940</v>
      </c>
      <c r="D1283" s="3"/>
      <c r="E1283" s="2">
        <v>1</v>
      </c>
    </row>
    <row r="1284" spans="1:5" x14ac:dyDescent="0.3">
      <c r="A1284" s="3" t="s">
        <v>677</v>
      </c>
      <c r="B1284" s="14" t="s">
        <v>939</v>
      </c>
      <c r="C1284" s="3" t="s">
        <v>938</v>
      </c>
      <c r="D1284" s="3"/>
      <c r="E1284" s="2">
        <v>2</v>
      </c>
    </row>
    <row r="1285" spans="1:5" x14ac:dyDescent="0.3">
      <c r="A1285" s="3" t="s">
        <v>677</v>
      </c>
      <c r="B1285" s="14" t="s">
        <v>937</v>
      </c>
      <c r="C1285" s="3" t="s">
        <v>936</v>
      </c>
      <c r="D1285" s="3"/>
      <c r="E1285" s="2">
        <v>1</v>
      </c>
    </row>
    <row r="1286" spans="1:5" x14ac:dyDescent="0.3">
      <c r="A1286" s="3" t="s">
        <v>674</v>
      </c>
      <c r="B1286" s="14" t="s">
        <v>935</v>
      </c>
      <c r="C1286" s="3" t="s">
        <v>934</v>
      </c>
      <c r="D1286" s="3"/>
      <c r="E1286" s="2">
        <v>6</v>
      </c>
    </row>
    <row r="1287" spans="1:5" x14ac:dyDescent="0.3">
      <c r="A1287" s="3" t="s">
        <v>674</v>
      </c>
      <c r="B1287" s="14" t="s">
        <v>933</v>
      </c>
      <c r="C1287" s="3" t="s">
        <v>932</v>
      </c>
      <c r="D1287" s="3"/>
      <c r="E1287" s="2">
        <v>6</v>
      </c>
    </row>
    <row r="1288" spans="1:5" x14ac:dyDescent="0.3">
      <c r="A1288" s="3" t="s">
        <v>677</v>
      </c>
      <c r="B1288" s="14" t="s">
        <v>931</v>
      </c>
      <c r="C1288" s="3" t="s">
        <v>930</v>
      </c>
      <c r="D1288" s="3"/>
      <c r="E1288" s="2">
        <v>1</v>
      </c>
    </row>
    <row r="1289" spans="1:5" x14ac:dyDescent="0.3">
      <c r="A1289" s="3" t="s">
        <v>677</v>
      </c>
      <c r="B1289" s="14" t="s">
        <v>929</v>
      </c>
      <c r="C1289" s="3" t="s">
        <v>928</v>
      </c>
      <c r="D1289" s="3"/>
      <c r="E1289" s="2">
        <v>3</v>
      </c>
    </row>
    <row r="1290" spans="1:5" x14ac:dyDescent="0.3">
      <c r="A1290" s="3" t="s">
        <v>677</v>
      </c>
      <c r="B1290" s="14" t="s">
        <v>927</v>
      </c>
      <c r="C1290" s="3" t="s">
        <v>926</v>
      </c>
      <c r="D1290" s="3"/>
      <c r="E1290" s="2">
        <v>26</v>
      </c>
    </row>
    <row r="1291" spans="1:5" x14ac:dyDescent="0.3">
      <c r="A1291" s="3" t="s">
        <v>677</v>
      </c>
      <c r="B1291" s="15" t="s">
        <v>925</v>
      </c>
      <c r="C1291" s="3" t="s">
        <v>772</v>
      </c>
      <c r="D1291" s="3"/>
      <c r="E1291" s="2">
        <v>14</v>
      </c>
    </row>
    <row r="1292" spans="1:5" x14ac:dyDescent="0.3">
      <c r="A1292" s="3" t="s">
        <v>677</v>
      </c>
      <c r="B1292" s="14" t="s">
        <v>924</v>
      </c>
      <c r="C1292" s="3" t="s">
        <v>709</v>
      </c>
      <c r="D1292" s="3"/>
      <c r="E1292" s="2">
        <v>2</v>
      </c>
    </row>
    <row r="1293" spans="1:5" x14ac:dyDescent="0.3">
      <c r="A1293" s="3" t="s">
        <v>674</v>
      </c>
      <c r="B1293" s="14" t="s">
        <v>923</v>
      </c>
      <c r="C1293" s="3" t="s">
        <v>922</v>
      </c>
      <c r="D1293" s="3"/>
      <c r="E1293" s="2">
        <v>5</v>
      </c>
    </row>
    <row r="1294" spans="1:5" x14ac:dyDescent="0.3">
      <c r="A1294" s="3" t="s">
        <v>677</v>
      </c>
      <c r="B1294" s="14" t="s">
        <v>921</v>
      </c>
      <c r="C1294" s="3" t="s">
        <v>920</v>
      </c>
      <c r="D1294" s="3"/>
      <c r="E1294" s="2">
        <v>2</v>
      </c>
    </row>
    <row r="1295" spans="1:5" x14ac:dyDescent="0.3">
      <c r="A1295" s="3" t="s">
        <v>677</v>
      </c>
      <c r="B1295" s="14" t="s">
        <v>919</v>
      </c>
      <c r="C1295" s="3" t="s">
        <v>565</v>
      </c>
      <c r="D1295" s="3"/>
      <c r="E1295" s="2">
        <v>10</v>
      </c>
    </row>
    <row r="1296" spans="1:5" x14ac:dyDescent="0.3">
      <c r="A1296" s="3" t="s">
        <v>677</v>
      </c>
      <c r="B1296" s="14" t="s">
        <v>918</v>
      </c>
      <c r="C1296" s="3" t="s">
        <v>917</v>
      </c>
      <c r="D1296" s="3"/>
      <c r="E1296" s="2">
        <v>1</v>
      </c>
    </row>
    <row r="1297" spans="1:5" x14ac:dyDescent="0.3">
      <c r="A1297" s="3" t="s">
        <v>677</v>
      </c>
      <c r="B1297" s="14" t="s">
        <v>916</v>
      </c>
      <c r="C1297" s="3" t="s">
        <v>915</v>
      </c>
      <c r="D1297" s="3"/>
      <c r="E1297" s="2">
        <v>2</v>
      </c>
    </row>
    <row r="1298" spans="1:5" x14ac:dyDescent="0.3">
      <c r="A1298" s="3" t="s">
        <v>674</v>
      </c>
      <c r="B1298" s="15" t="s">
        <v>914</v>
      </c>
      <c r="C1298" s="3" t="s">
        <v>913</v>
      </c>
      <c r="D1298" s="3"/>
      <c r="E1298" s="2">
        <v>6</v>
      </c>
    </row>
    <row r="1299" spans="1:5" x14ac:dyDescent="0.3">
      <c r="A1299" s="3" t="s">
        <v>674</v>
      </c>
      <c r="B1299" s="14" t="s">
        <v>912</v>
      </c>
      <c r="C1299" s="3" t="s">
        <v>521</v>
      </c>
      <c r="D1299" s="3"/>
      <c r="E1299" s="2">
        <v>1</v>
      </c>
    </row>
    <row r="1300" spans="1:5" x14ac:dyDescent="0.3">
      <c r="A1300" s="3" t="s">
        <v>677</v>
      </c>
      <c r="B1300" s="14" t="s">
        <v>911</v>
      </c>
      <c r="C1300" s="3" t="s">
        <v>910</v>
      </c>
      <c r="D1300" s="3"/>
      <c r="E1300" s="2">
        <v>2</v>
      </c>
    </row>
    <row r="1301" spans="1:5" x14ac:dyDescent="0.3">
      <c r="A1301" s="3" t="s">
        <v>677</v>
      </c>
      <c r="B1301" s="14" t="s">
        <v>909</v>
      </c>
      <c r="C1301" s="3" t="s">
        <v>256</v>
      </c>
      <c r="D1301" s="3"/>
      <c r="E1301" s="2">
        <v>3</v>
      </c>
    </row>
    <row r="1302" spans="1:5" x14ac:dyDescent="0.3">
      <c r="A1302" s="3" t="s">
        <v>674</v>
      </c>
      <c r="B1302" s="15" t="s">
        <v>908</v>
      </c>
      <c r="C1302" s="3" t="s">
        <v>772</v>
      </c>
      <c r="D1302" s="3"/>
      <c r="E1302" s="2">
        <v>2</v>
      </c>
    </row>
    <row r="1303" spans="1:5" x14ac:dyDescent="0.3">
      <c r="A1303" s="3" t="s">
        <v>677</v>
      </c>
      <c r="B1303" s="15" t="s">
        <v>907</v>
      </c>
      <c r="C1303" s="3" t="s">
        <v>906</v>
      </c>
      <c r="D1303" s="3"/>
      <c r="E1303" s="2">
        <v>5</v>
      </c>
    </row>
    <row r="1304" spans="1:5" x14ac:dyDescent="0.3">
      <c r="A1304" s="3" t="s">
        <v>674</v>
      </c>
      <c r="B1304" s="14" t="s">
        <v>905</v>
      </c>
      <c r="C1304" s="3" t="s">
        <v>904</v>
      </c>
      <c r="D1304" s="3"/>
      <c r="E1304" s="2">
        <v>1</v>
      </c>
    </row>
    <row r="1305" spans="1:5" x14ac:dyDescent="0.3">
      <c r="A1305" s="3" t="s">
        <v>677</v>
      </c>
      <c r="B1305" s="14" t="s">
        <v>903</v>
      </c>
      <c r="C1305" s="3" t="s">
        <v>902</v>
      </c>
      <c r="D1305" s="3"/>
      <c r="E1305" s="2">
        <v>1</v>
      </c>
    </row>
    <row r="1306" spans="1:5" x14ac:dyDescent="0.3">
      <c r="A1306" s="3" t="s">
        <v>677</v>
      </c>
      <c r="B1306" s="14" t="s">
        <v>901</v>
      </c>
      <c r="C1306" s="3" t="s">
        <v>900</v>
      </c>
      <c r="D1306" s="3"/>
      <c r="E1306" s="2">
        <v>1</v>
      </c>
    </row>
    <row r="1307" spans="1:5" x14ac:dyDescent="0.3">
      <c r="A1307" s="3" t="s">
        <v>677</v>
      </c>
      <c r="B1307" s="14" t="s">
        <v>899</v>
      </c>
      <c r="C1307" s="3" t="s">
        <v>898</v>
      </c>
      <c r="D1307" s="3"/>
      <c r="E1307" s="2">
        <v>2</v>
      </c>
    </row>
    <row r="1308" spans="1:5" x14ac:dyDescent="0.3">
      <c r="A1308" s="3" t="s">
        <v>674</v>
      </c>
      <c r="B1308" s="14" t="s">
        <v>897</v>
      </c>
      <c r="C1308" s="3" t="s">
        <v>896</v>
      </c>
      <c r="D1308" s="3"/>
      <c r="E1308" s="2">
        <v>1</v>
      </c>
    </row>
    <row r="1309" spans="1:5" x14ac:dyDescent="0.3">
      <c r="A1309" s="3" t="s">
        <v>677</v>
      </c>
      <c r="B1309" s="14" t="s">
        <v>895</v>
      </c>
      <c r="C1309" s="3" t="s">
        <v>894</v>
      </c>
      <c r="D1309" s="3"/>
      <c r="E1309" s="2">
        <v>2</v>
      </c>
    </row>
    <row r="1310" spans="1:5" x14ac:dyDescent="0.3">
      <c r="A1310" s="3" t="s">
        <v>677</v>
      </c>
      <c r="B1310" s="14" t="s">
        <v>893</v>
      </c>
      <c r="C1310" s="3" t="s">
        <v>892</v>
      </c>
      <c r="D1310" s="3"/>
      <c r="E1310" s="2">
        <v>4</v>
      </c>
    </row>
    <row r="1311" spans="1:5" x14ac:dyDescent="0.3">
      <c r="A1311" s="3" t="s">
        <v>677</v>
      </c>
      <c r="B1311" s="14" t="s">
        <v>891</v>
      </c>
      <c r="C1311" s="3" t="s">
        <v>890</v>
      </c>
      <c r="D1311" s="3"/>
      <c r="E1311" s="2">
        <v>9</v>
      </c>
    </row>
    <row r="1312" spans="1:5" x14ac:dyDescent="0.3">
      <c r="A1312" s="3" t="s">
        <v>674</v>
      </c>
      <c r="B1312" s="14" t="s">
        <v>889</v>
      </c>
      <c r="C1312" s="3" t="s">
        <v>888</v>
      </c>
      <c r="D1312" s="3"/>
      <c r="E1312" s="2">
        <v>1</v>
      </c>
    </row>
    <row r="1313" spans="1:5" x14ac:dyDescent="0.3">
      <c r="A1313" s="3" t="s">
        <v>677</v>
      </c>
      <c r="B1313" s="14">
        <v>392010231</v>
      </c>
      <c r="C1313" s="3" t="s">
        <v>887</v>
      </c>
      <c r="D1313" s="3"/>
      <c r="E1313" s="2">
        <v>3</v>
      </c>
    </row>
    <row r="1314" spans="1:5" x14ac:dyDescent="0.3">
      <c r="A1314" s="3" t="s">
        <v>677</v>
      </c>
      <c r="B1314" s="14" t="s">
        <v>886</v>
      </c>
      <c r="C1314" s="3" t="s">
        <v>885</v>
      </c>
      <c r="D1314" s="3"/>
      <c r="E1314" s="2">
        <v>2</v>
      </c>
    </row>
    <row r="1315" spans="1:5" x14ac:dyDescent="0.3">
      <c r="A1315" s="3" t="s">
        <v>677</v>
      </c>
      <c r="B1315" s="14" t="s">
        <v>884</v>
      </c>
      <c r="C1315" s="3" t="s">
        <v>883</v>
      </c>
      <c r="D1315" s="3"/>
      <c r="E1315" s="2">
        <v>2</v>
      </c>
    </row>
    <row r="1316" spans="1:5" x14ac:dyDescent="0.3">
      <c r="A1316" s="3" t="s">
        <v>677</v>
      </c>
      <c r="B1316" s="14" t="s">
        <v>882</v>
      </c>
      <c r="C1316" s="3" t="s">
        <v>881</v>
      </c>
      <c r="D1316" s="3"/>
      <c r="E1316" s="2">
        <v>5</v>
      </c>
    </row>
    <row r="1317" spans="1:5" x14ac:dyDescent="0.3">
      <c r="A1317" s="3" t="s">
        <v>677</v>
      </c>
      <c r="B1317" s="14" t="s">
        <v>880</v>
      </c>
      <c r="C1317" s="3" t="s">
        <v>879</v>
      </c>
      <c r="D1317" s="3"/>
      <c r="E1317" s="2">
        <v>2</v>
      </c>
    </row>
    <row r="1318" spans="1:5" x14ac:dyDescent="0.3">
      <c r="A1318" s="3" t="s">
        <v>677</v>
      </c>
      <c r="B1318" s="14" t="s">
        <v>878</v>
      </c>
      <c r="C1318" s="3" t="s">
        <v>454</v>
      </c>
      <c r="D1318" s="3"/>
      <c r="E1318" s="2">
        <v>1</v>
      </c>
    </row>
    <row r="1319" spans="1:5" x14ac:dyDescent="0.3">
      <c r="A1319" s="3" t="s">
        <v>674</v>
      </c>
      <c r="B1319" s="14" t="s">
        <v>877</v>
      </c>
      <c r="C1319" s="3" t="s">
        <v>703</v>
      </c>
      <c r="D1319" s="3"/>
      <c r="E1319" s="2">
        <v>1</v>
      </c>
    </row>
    <row r="1320" spans="1:5" x14ac:dyDescent="0.3">
      <c r="A1320" s="3" t="s">
        <v>677</v>
      </c>
      <c r="B1320" s="14" t="s">
        <v>876</v>
      </c>
      <c r="C1320" s="3" t="s">
        <v>703</v>
      </c>
      <c r="D1320" s="3"/>
      <c r="E1320" s="2">
        <v>3</v>
      </c>
    </row>
    <row r="1321" spans="1:5" x14ac:dyDescent="0.3">
      <c r="A1321" s="3" t="s">
        <v>677</v>
      </c>
      <c r="B1321" s="14" t="s">
        <v>875</v>
      </c>
      <c r="C1321" s="3" t="s">
        <v>258</v>
      </c>
      <c r="D1321" s="3"/>
      <c r="E1321" s="2">
        <v>1</v>
      </c>
    </row>
    <row r="1322" spans="1:5" x14ac:dyDescent="0.3">
      <c r="A1322" s="3" t="s">
        <v>677</v>
      </c>
      <c r="B1322" s="14" t="s">
        <v>874</v>
      </c>
      <c r="C1322" s="3" t="s">
        <v>703</v>
      </c>
      <c r="D1322" s="3"/>
      <c r="E1322" s="2">
        <v>1</v>
      </c>
    </row>
    <row r="1323" spans="1:5" x14ac:dyDescent="0.3">
      <c r="A1323" s="3" t="s">
        <v>677</v>
      </c>
      <c r="B1323" s="14" t="s">
        <v>873</v>
      </c>
      <c r="C1323" s="3" t="s">
        <v>872</v>
      </c>
      <c r="D1323" s="3"/>
      <c r="E1323" s="2">
        <v>2</v>
      </c>
    </row>
    <row r="1324" spans="1:5" x14ac:dyDescent="0.3">
      <c r="A1324" s="3" t="s">
        <v>677</v>
      </c>
      <c r="B1324" s="14" t="s">
        <v>871</v>
      </c>
      <c r="C1324" s="3" t="s">
        <v>806</v>
      </c>
      <c r="D1324" s="3"/>
      <c r="E1324" s="2">
        <v>4</v>
      </c>
    </row>
    <row r="1325" spans="1:5" x14ac:dyDescent="0.3">
      <c r="A1325" s="3" t="s">
        <v>677</v>
      </c>
      <c r="B1325" s="14" t="s">
        <v>870</v>
      </c>
      <c r="C1325" s="3" t="s">
        <v>869</v>
      </c>
      <c r="D1325" s="3"/>
      <c r="E1325" s="2">
        <v>1</v>
      </c>
    </row>
    <row r="1326" spans="1:5" x14ac:dyDescent="0.3">
      <c r="A1326" s="3" t="s">
        <v>677</v>
      </c>
      <c r="B1326" s="14" t="s">
        <v>868</v>
      </c>
      <c r="C1326" s="3" t="s">
        <v>867</v>
      </c>
      <c r="D1326" s="3"/>
      <c r="E1326" s="2">
        <v>1</v>
      </c>
    </row>
    <row r="1327" spans="1:5" x14ac:dyDescent="0.3">
      <c r="A1327" s="3" t="s">
        <v>677</v>
      </c>
      <c r="B1327" s="14" t="s">
        <v>866</v>
      </c>
      <c r="C1327" s="3" t="s">
        <v>865</v>
      </c>
      <c r="D1327" s="3"/>
      <c r="E1327" s="2">
        <v>1</v>
      </c>
    </row>
    <row r="1328" spans="1:5" x14ac:dyDescent="0.3">
      <c r="A1328" s="3" t="s">
        <v>677</v>
      </c>
      <c r="B1328" s="14" t="s">
        <v>864</v>
      </c>
      <c r="C1328" s="3" t="s">
        <v>267</v>
      </c>
      <c r="D1328" s="3"/>
      <c r="E1328" s="2">
        <v>21</v>
      </c>
    </row>
    <row r="1329" spans="1:5" x14ac:dyDescent="0.3">
      <c r="A1329" s="3" t="s">
        <v>677</v>
      </c>
      <c r="B1329" s="14" t="s">
        <v>863</v>
      </c>
      <c r="C1329" s="3" t="s">
        <v>862</v>
      </c>
      <c r="D1329" s="3"/>
      <c r="E1329" s="2">
        <v>1</v>
      </c>
    </row>
    <row r="1330" spans="1:5" x14ac:dyDescent="0.3">
      <c r="A1330" s="3" t="s">
        <v>677</v>
      </c>
      <c r="B1330" s="14" t="s">
        <v>861</v>
      </c>
      <c r="C1330" s="3" t="s">
        <v>860</v>
      </c>
      <c r="D1330" s="3"/>
      <c r="E1330" s="2">
        <v>1</v>
      </c>
    </row>
    <row r="1331" spans="1:5" x14ac:dyDescent="0.3">
      <c r="A1331" s="3" t="s">
        <v>674</v>
      </c>
      <c r="B1331" s="14" t="s">
        <v>859</v>
      </c>
      <c r="C1331" s="3" t="s">
        <v>858</v>
      </c>
      <c r="D1331" s="3"/>
      <c r="E1331" s="2">
        <v>10</v>
      </c>
    </row>
    <row r="1332" spans="1:5" x14ac:dyDescent="0.3">
      <c r="A1332" s="3" t="s">
        <v>677</v>
      </c>
      <c r="B1332" s="14" t="s">
        <v>857</v>
      </c>
      <c r="C1332" s="3" t="s">
        <v>856</v>
      </c>
      <c r="D1332" s="3"/>
      <c r="E1332" s="2">
        <v>1</v>
      </c>
    </row>
    <row r="1333" spans="1:5" x14ac:dyDescent="0.3">
      <c r="A1333" s="3" t="s">
        <v>677</v>
      </c>
      <c r="B1333" s="14" t="s">
        <v>855</v>
      </c>
      <c r="C1333" s="3" t="s">
        <v>854</v>
      </c>
      <c r="D1333" s="3"/>
      <c r="E1333" s="2">
        <v>1</v>
      </c>
    </row>
    <row r="1334" spans="1:5" x14ac:dyDescent="0.3">
      <c r="A1334" s="3" t="s">
        <v>677</v>
      </c>
      <c r="B1334" s="14" t="s">
        <v>853</v>
      </c>
      <c r="C1334" s="3" t="s">
        <v>852</v>
      </c>
      <c r="D1334" s="3"/>
      <c r="E1334" s="2">
        <v>2</v>
      </c>
    </row>
    <row r="1335" spans="1:5" x14ac:dyDescent="0.3">
      <c r="A1335" s="3" t="s">
        <v>677</v>
      </c>
      <c r="B1335" s="14" t="s">
        <v>851</v>
      </c>
      <c r="C1335" s="3" t="s">
        <v>850</v>
      </c>
      <c r="D1335" s="3"/>
      <c r="E1335" s="2">
        <v>5</v>
      </c>
    </row>
    <row r="1336" spans="1:5" x14ac:dyDescent="0.3">
      <c r="A1336" s="3" t="s">
        <v>674</v>
      </c>
      <c r="B1336" s="14" t="s">
        <v>849</v>
      </c>
      <c r="C1336" s="3" t="s">
        <v>848</v>
      </c>
      <c r="D1336" s="3"/>
      <c r="E1336" s="2">
        <v>2</v>
      </c>
    </row>
    <row r="1337" spans="1:5" x14ac:dyDescent="0.3">
      <c r="A1337" s="3" t="s">
        <v>677</v>
      </c>
      <c r="B1337" s="14" t="s">
        <v>847</v>
      </c>
      <c r="C1337" s="3" t="s">
        <v>846</v>
      </c>
      <c r="D1337" s="3"/>
      <c r="E1337" s="2">
        <v>3</v>
      </c>
    </row>
    <row r="1338" spans="1:5" x14ac:dyDescent="0.3">
      <c r="A1338" s="3" t="s">
        <v>674</v>
      </c>
      <c r="B1338" s="15" t="s">
        <v>845</v>
      </c>
      <c r="C1338" s="3" t="s">
        <v>844</v>
      </c>
      <c r="D1338" s="3"/>
      <c r="E1338" s="2">
        <v>10</v>
      </c>
    </row>
    <row r="1339" spans="1:5" x14ac:dyDescent="0.3">
      <c r="A1339" s="3" t="s">
        <v>677</v>
      </c>
      <c r="B1339" s="14" t="s">
        <v>843</v>
      </c>
      <c r="C1339" s="3" t="s">
        <v>842</v>
      </c>
      <c r="D1339" s="3"/>
      <c r="E1339" s="2">
        <v>1</v>
      </c>
    </row>
    <row r="1340" spans="1:5" x14ac:dyDescent="0.3">
      <c r="A1340" s="3" t="s">
        <v>677</v>
      </c>
      <c r="B1340" s="14" t="s">
        <v>841</v>
      </c>
      <c r="C1340" s="3" t="s">
        <v>840</v>
      </c>
      <c r="D1340" s="3"/>
      <c r="E1340" s="2">
        <v>5</v>
      </c>
    </row>
    <row r="1341" spans="1:5" x14ac:dyDescent="0.3">
      <c r="A1341" s="3" t="s">
        <v>677</v>
      </c>
      <c r="B1341" s="14" t="s">
        <v>839</v>
      </c>
      <c r="C1341" s="3" t="s">
        <v>838</v>
      </c>
      <c r="D1341" s="3"/>
      <c r="E1341" s="2">
        <v>1</v>
      </c>
    </row>
    <row r="1342" spans="1:5" x14ac:dyDescent="0.3">
      <c r="A1342" s="3" t="s">
        <v>677</v>
      </c>
      <c r="B1342" s="14" t="s">
        <v>837</v>
      </c>
      <c r="C1342" s="3" t="s">
        <v>836</v>
      </c>
      <c r="D1342" s="3"/>
      <c r="E1342" s="2">
        <v>5</v>
      </c>
    </row>
    <row r="1343" spans="1:5" x14ac:dyDescent="0.3">
      <c r="A1343" s="3" t="s">
        <v>674</v>
      </c>
      <c r="B1343" s="14" t="s">
        <v>835</v>
      </c>
      <c r="C1343" s="3" t="s">
        <v>834</v>
      </c>
      <c r="D1343" s="3"/>
      <c r="E1343" s="2">
        <v>5</v>
      </c>
    </row>
    <row r="1344" spans="1:5" x14ac:dyDescent="0.3">
      <c r="A1344" s="3" t="s">
        <v>674</v>
      </c>
      <c r="B1344" s="14" t="s">
        <v>833</v>
      </c>
      <c r="C1344" s="3" t="s">
        <v>832</v>
      </c>
      <c r="D1344" s="3"/>
      <c r="E1344" s="2">
        <v>29</v>
      </c>
    </row>
    <row r="1345" spans="1:5" x14ac:dyDescent="0.3">
      <c r="A1345" s="3" t="s">
        <v>677</v>
      </c>
      <c r="B1345" s="14" t="s">
        <v>831</v>
      </c>
      <c r="C1345" s="3" t="s">
        <v>830</v>
      </c>
      <c r="D1345" s="3"/>
      <c r="E1345" s="2">
        <v>1</v>
      </c>
    </row>
    <row r="1346" spans="1:5" x14ac:dyDescent="0.3">
      <c r="A1346" s="3" t="s">
        <v>677</v>
      </c>
      <c r="B1346" s="14" t="s">
        <v>829</v>
      </c>
      <c r="C1346" s="3" t="s">
        <v>828</v>
      </c>
      <c r="D1346" s="3"/>
      <c r="E1346" s="2">
        <v>5</v>
      </c>
    </row>
    <row r="1347" spans="1:5" x14ac:dyDescent="0.3">
      <c r="A1347" s="3" t="s">
        <v>674</v>
      </c>
      <c r="B1347" s="14" t="s">
        <v>827</v>
      </c>
      <c r="C1347" s="3" t="s">
        <v>826</v>
      </c>
      <c r="D1347" s="3"/>
      <c r="E1347" s="2">
        <v>10</v>
      </c>
    </row>
    <row r="1348" spans="1:5" x14ac:dyDescent="0.3">
      <c r="A1348" s="3" t="s">
        <v>677</v>
      </c>
      <c r="B1348" s="14" t="s">
        <v>825</v>
      </c>
      <c r="C1348" s="3" t="s">
        <v>824</v>
      </c>
      <c r="D1348" s="3"/>
      <c r="E1348" s="2">
        <v>1</v>
      </c>
    </row>
    <row r="1349" spans="1:5" x14ac:dyDescent="0.3">
      <c r="A1349" s="3" t="s">
        <v>677</v>
      </c>
      <c r="B1349" s="14" t="s">
        <v>823</v>
      </c>
      <c r="C1349" s="3" t="s">
        <v>822</v>
      </c>
      <c r="D1349" s="3"/>
      <c r="E1349" s="2">
        <v>2</v>
      </c>
    </row>
    <row r="1350" spans="1:5" x14ac:dyDescent="0.3">
      <c r="A1350" s="3" t="s">
        <v>677</v>
      </c>
      <c r="B1350" s="14" t="s">
        <v>821</v>
      </c>
      <c r="C1350" s="3" t="s">
        <v>820</v>
      </c>
      <c r="D1350" s="3"/>
      <c r="E1350" s="2">
        <v>1</v>
      </c>
    </row>
    <row r="1351" spans="1:5" x14ac:dyDescent="0.3">
      <c r="A1351" s="3" t="s">
        <v>677</v>
      </c>
      <c r="B1351" s="14" t="s">
        <v>819</v>
      </c>
      <c r="C1351" s="3" t="s">
        <v>789</v>
      </c>
      <c r="D1351" s="3"/>
      <c r="E1351" s="2">
        <v>5</v>
      </c>
    </row>
    <row r="1352" spans="1:5" x14ac:dyDescent="0.3">
      <c r="A1352" s="3" t="s">
        <v>677</v>
      </c>
      <c r="B1352" s="14" t="s">
        <v>818</v>
      </c>
      <c r="C1352" s="3" t="s">
        <v>817</v>
      </c>
      <c r="D1352" s="3"/>
      <c r="E1352" s="2">
        <v>11</v>
      </c>
    </row>
    <row r="1353" spans="1:5" x14ac:dyDescent="0.3">
      <c r="A1353" s="3" t="s">
        <v>677</v>
      </c>
      <c r="B1353" s="14" t="s">
        <v>816</v>
      </c>
      <c r="C1353" s="3" t="s">
        <v>815</v>
      </c>
      <c r="D1353" s="3"/>
      <c r="E1353" s="2">
        <v>4</v>
      </c>
    </row>
    <row r="1354" spans="1:5" x14ac:dyDescent="0.3">
      <c r="A1354" s="3" t="s">
        <v>677</v>
      </c>
      <c r="B1354" s="14" t="s">
        <v>814</v>
      </c>
      <c r="C1354" s="3" t="s">
        <v>813</v>
      </c>
      <c r="D1354" s="3"/>
      <c r="E1354" s="2">
        <v>7</v>
      </c>
    </row>
    <row r="1355" spans="1:5" x14ac:dyDescent="0.3">
      <c r="A1355" s="3" t="s">
        <v>677</v>
      </c>
      <c r="B1355" s="14" t="s">
        <v>812</v>
      </c>
      <c r="C1355" s="3" t="s">
        <v>258</v>
      </c>
      <c r="D1355" s="3"/>
      <c r="E1355" s="2">
        <v>3</v>
      </c>
    </row>
    <row r="1356" spans="1:5" x14ac:dyDescent="0.3">
      <c r="A1356" s="3" t="s">
        <v>677</v>
      </c>
      <c r="B1356" s="14" t="s">
        <v>811</v>
      </c>
      <c r="C1356" s="3" t="s">
        <v>810</v>
      </c>
      <c r="D1356" s="3"/>
      <c r="E1356" s="2">
        <v>2</v>
      </c>
    </row>
    <row r="1357" spans="1:5" x14ac:dyDescent="0.3">
      <c r="A1357" s="3" t="s">
        <v>677</v>
      </c>
      <c r="B1357" s="15" t="s">
        <v>809</v>
      </c>
      <c r="C1357" s="3" t="s">
        <v>808</v>
      </c>
      <c r="D1357" s="3"/>
      <c r="E1357" s="2">
        <v>5</v>
      </c>
    </row>
    <row r="1358" spans="1:5" x14ac:dyDescent="0.3">
      <c r="A1358" s="3" t="s">
        <v>677</v>
      </c>
      <c r="B1358" s="14" t="s">
        <v>807</v>
      </c>
      <c r="C1358" s="3" t="s">
        <v>806</v>
      </c>
      <c r="D1358" s="3"/>
      <c r="E1358" s="2">
        <v>5</v>
      </c>
    </row>
    <row r="1359" spans="1:5" x14ac:dyDescent="0.3">
      <c r="A1359" s="3" t="s">
        <v>677</v>
      </c>
      <c r="B1359" s="14" t="s">
        <v>805</v>
      </c>
      <c r="C1359" s="3" t="s">
        <v>804</v>
      </c>
      <c r="D1359" s="3"/>
      <c r="E1359" s="2">
        <v>1</v>
      </c>
    </row>
    <row r="1360" spans="1:5" x14ac:dyDescent="0.3">
      <c r="A1360" s="3" t="s">
        <v>677</v>
      </c>
      <c r="B1360" s="14" t="s">
        <v>803</v>
      </c>
      <c r="C1360" s="3" t="s">
        <v>802</v>
      </c>
      <c r="D1360" s="3"/>
      <c r="E1360" s="2">
        <v>5</v>
      </c>
    </row>
    <row r="1361" spans="1:5" x14ac:dyDescent="0.3">
      <c r="A1361" s="3" t="s">
        <v>674</v>
      </c>
      <c r="B1361" s="14" t="s">
        <v>801</v>
      </c>
      <c r="C1361" s="3" t="s">
        <v>800</v>
      </c>
      <c r="D1361" s="3"/>
      <c r="E1361" s="2">
        <v>5</v>
      </c>
    </row>
    <row r="1362" spans="1:5" x14ac:dyDescent="0.3">
      <c r="A1362" s="3" t="s">
        <v>677</v>
      </c>
      <c r="B1362" s="15" t="s">
        <v>799</v>
      </c>
      <c r="C1362" s="3" t="s">
        <v>256</v>
      </c>
      <c r="D1362" s="3"/>
      <c r="E1362" s="2">
        <v>7</v>
      </c>
    </row>
    <row r="1363" spans="1:5" x14ac:dyDescent="0.3">
      <c r="A1363" s="3" t="s">
        <v>677</v>
      </c>
      <c r="B1363" s="14" t="s">
        <v>798</v>
      </c>
      <c r="C1363" s="3" t="s">
        <v>256</v>
      </c>
      <c r="D1363" s="3"/>
      <c r="E1363" s="2">
        <v>1</v>
      </c>
    </row>
    <row r="1364" spans="1:5" x14ac:dyDescent="0.3">
      <c r="A1364" s="3" t="s">
        <v>677</v>
      </c>
      <c r="B1364" s="14" t="s">
        <v>797</v>
      </c>
      <c r="C1364" s="3" t="s">
        <v>796</v>
      </c>
      <c r="D1364" s="3"/>
      <c r="E1364" s="2">
        <v>1</v>
      </c>
    </row>
    <row r="1365" spans="1:5" x14ac:dyDescent="0.3">
      <c r="A1365" s="3" t="s">
        <v>677</v>
      </c>
      <c r="B1365" s="14" t="s">
        <v>795</v>
      </c>
      <c r="C1365" s="3" t="s">
        <v>794</v>
      </c>
      <c r="D1365" s="3"/>
      <c r="E1365" s="2">
        <v>10</v>
      </c>
    </row>
    <row r="1366" spans="1:5" x14ac:dyDescent="0.3">
      <c r="A1366" s="3" t="s">
        <v>677</v>
      </c>
      <c r="B1366" s="14" t="s">
        <v>793</v>
      </c>
      <c r="C1366" s="3" t="s">
        <v>792</v>
      </c>
      <c r="D1366" s="3"/>
      <c r="E1366" s="2">
        <v>1</v>
      </c>
    </row>
    <row r="1367" spans="1:5" x14ac:dyDescent="0.3">
      <c r="A1367" s="3" t="s">
        <v>674</v>
      </c>
      <c r="B1367" s="15" t="s">
        <v>791</v>
      </c>
      <c r="C1367" s="3" t="s">
        <v>256</v>
      </c>
      <c r="D1367" s="3"/>
      <c r="E1367" s="2">
        <v>5</v>
      </c>
    </row>
    <row r="1368" spans="1:5" x14ac:dyDescent="0.3">
      <c r="A1368" s="3" t="s">
        <v>677</v>
      </c>
      <c r="B1368" s="14" t="s">
        <v>790</v>
      </c>
      <c r="C1368" s="3" t="s">
        <v>789</v>
      </c>
      <c r="D1368" s="3"/>
      <c r="E1368" s="2">
        <v>2</v>
      </c>
    </row>
    <row r="1369" spans="1:5" x14ac:dyDescent="0.3">
      <c r="A1369" s="3" t="s">
        <v>677</v>
      </c>
      <c r="B1369" s="14" t="s">
        <v>788</v>
      </c>
      <c r="C1369" s="3" t="s">
        <v>787</v>
      </c>
      <c r="D1369" s="3"/>
      <c r="E1369" s="2">
        <v>6</v>
      </c>
    </row>
    <row r="1370" spans="1:5" x14ac:dyDescent="0.3">
      <c r="A1370" s="3" t="s">
        <v>677</v>
      </c>
      <c r="B1370" s="14" t="s">
        <v>786</v>
      </c>
      <c r="C1370" s="3" t="s">
        <v>785</v>
      </c>
      <c r="D1370" s="3"/>
      <c r="E1370" s="2">
        <f>4-1</f>
        <v>3</v>
      </c>
    </row>
    <row r="1371" spans="1:5" x14ac:dyDescent="0.3">
      <c r="A1371" s="3" t="s">
        <v>674</v>
      </c>
      <c r="B1371" s="14" t="s">
        <v>784</v>
      </c>
      <c r="C1371" s="3" t="s">
        <v>281</v>
      </c>
      <c r="D1371" s="3"/>
      <c r="E1371" s="2">
        <v>1</v>
      </c>
    </row>
    <row r="1372" spans="1:5" x14ac:dyDescent="0.3">
      <c r="A1372" s="3" t="s">
        <v>674</v>
      </c>
      <c r="B1372" s="14" t="s">
        <v>783</v>
      </c>
      <c r="C1372" s="3" t="s">
        <v>782</v>
      </c>
      <c r="D1372" s="3"/>
      <c r="E1372" s="2">
        <v>1</v>
      </c>
    </row>
    <row r="1373" spans="1:5" x14ac:dyDescent="0.3">
      <c r="A1373" s="3" t="s">
        <v>677</v>
      </c>
      <c r="B1373" s="14" t="s">
        <v>781</v>
      </c>
      <c r="C1373" s="3" t="s">
        <v>780</v>
      </c>
      <c r="D1373" s="3"/>
      <c r="E1373" s="2">
        <v>1</v>
      </c>
    </row>
    <row r="1374" spans="1:5" x14ac:dyDescent="0.3">
      <c r="A1374" s="3" t="s">
        <v>677</v>
      </c>
      <c r="B1374" s="14" t="s">
        <v>779</v>
      </c>
      <c r="C1374" s="3" t="s">
        <v>94</v>
      </c>
      <c r="D1374" s="3"/>
      <c r="E1374" s="2">
        <v>6</v>
      </c>
    </row>
    <row r="1375" spans="1:5" x14ac:dyDescent="0.3">
      <c r="A1375" s="3" t="s">
        <v>677</v>
      </c>
      <c r="B1375" s="14" t="s">
        <v>778</v>
      </c>
      <c r="C1375" s="3" t="s">
        <v>777</v>
      </c>
      <c r="D1375" s="3"/>
      <c r="E1375" s="2">
        <v>5</v>
      </c>
    </row>
    <row r="1376" spans="1:5" x14ac:dyDescent="0.3">
      <c r="A1376" s="3" t="s">
        <v>677</v>
      </c>
      <c r="B1376" s="15" t="s">
        <v>776</v>
      </c>
      <c r="C1376" s="3" t="s">
        <v>509</v>
      </c>
      <c r="D1376" s="3"/>
      <c r="E1376" s="2">
        <v>1</v>
      </c>
    </row>
    <row r="1377" spans="1:5" x14ac:dyDescent="0.3">
      <c r="A1377" s="3" t="s">
        <v>677</v>
      </c>
      <c r="B1377" s="14" t="s">
        <v>775</v>
      </c>
      <c r="C1377" s="3" t="s">
        <v>144</v>
      </c>
      <c r="D1377" s="3"/>
      <c r="E1377" s="2">
        <v>4</v>
      </c>
    </row>
    <row r="1378" spans="1:5" x14ac:dyDescent="0.3">
      <c r="A1378" s="3" t="s">
        <v>674</v>
      </c>
      <c r="B1378" s="15" t="s">
        <v>774</v>
      </c>
      <c r="C1378" s="3" t="s">
        <v>383</v>
      </c>
      <c r="D1378" s="3"/>
      <c r="E1378" s="2">
        <v>25</v>
      </c>
    </row>
    <row r="1379" spans="1:5" x14ac:dyDescent="0.3">
      <c r="A1379" s="3" t="s">
        <v>674</v>
      </c>
      <c r="B1379" s="14" t="s">
        <v>773</v>
      </c>
      <c r="C1379" s="3" t="s">
        <v>772</v>
      </c>
      <c r="D1379" s="3"/>
      <c r="E1379" s="2">
        <v>7</v>
      </c>
    </row>
    <row r="1380" spans="1:5" x14ac:dyDescent="0.3">
      <c r="A1380" s="3" t="s">
        <v>677</v>
      </c>
      <c r="B1380" s="14" t="s">
        <v>771</v>
      </c>
      <c r="C1380" s="3" t="s">
        <v>770</v>
      </c>
      <c r="D1380" s="3"/>
      <c r="E1380" s="2">
        <v>8</v>
      </c>
    </row>
    <row r="1381" spans="1:5" x14ac:dyDescent="0.3">
      <c r="A1381" s="3" t="s">
        <v>677</v>
      </c>
      <c r="B1381" s="14" t="s">
        <v>769</v>
      </c>
      <c r="C1381" s="3" t="s">
        <v>768</v>
      </c>
      <c r="D1381" s="3"/>
      <c r="E1381" s="2">
        <v>5</v>
      </c>
    </row>
    <row r="1382" spans="1:5" x14ac:dyDescent="0.3">
      <c r="A1382" s="3" t="s">
        <v>677</v>
      </c>
      <c r="B1382" s="14" t="s">
        <v>767</v>
      </c>
      <c r="C1382" s="3" t="s">
        <v>766</v>
      </c>
      <c r="D1382" s="3"/>
      <c r="E1382" s="2">
        <v>1</v>
      </c>
    </row>
    <row r="1383" spans="1:5" x14ac:dyDescent="0.3">
      <c r="A1383" s="3" t="s">
        <v>677</v>
      </c>
      <c r="B1383" s="15" t="s">
        <v>765</v>
      </c>
      <c r="C1383" s="3" t="s">
        <v>764</v>
      </c>
      <c r="D1383" s="3"/>
      <c r="E1383" s="2">
        <v>8</v>
      </c>
    </row>
    <row r="1384" spans="1:5" x14ac:dyDescent="0.3">
      <c r="A1384" s="3" t="s">
        <v>677</v>
      </c>
      <c r="B1384" s="14" t="s">
        <v>763</v>
      </c>
      <c r="C1384" s="3" t="s">
        <v>762</v>
      </c>
      <c r="D1384" s="3"/>
      <c r="E1384" s="2">
        <v>5</v>
      </c>
    </row>
    <row r="1385" spans="1:5" x14ac:dyDescent="0.3">
      <c r="A1385" s="3" t="s">
        <v>674</v>
      </c>
      <c r="B1385" s="14" t="s">
        <v>761</v>
      </c>
      <c r="C1385" s="3" t="s">
        <v>760</v>
      </c>
      <c r="D1385" s="3"/>
      <c r="E1385" s="2">
        <v>9</v>
      </c>
    </row>
    <row r="1386" spans="1:5" x14ac:dyDescent="0.3">
      <c r="A1386" s="3" t="s">
        <v>677</v>
      </c>
      <c r="B1386" s="15" t="s">
        <v>759</v>
      </c>
      <c r="C1386" s="3" t="s">
        <v>716</v>
      </c>
      <c r="D1386" s="3"/>
      <c r="E1386" s="2">
        <v>2</v>
      </c>
    </row>
    <row r="1387" spans="1:5" x14ac:dyDescent="0.3">
      <c r="A1387" s="3" t="s">
        <v>677</v>
      </c>
      <c r="B1387" s="14" t="s">
        <v>758</v>
      </c>
      <c r="C1387" s="3" t="s">
        <v>757</v>
      </c>
      <c r="D1387" s="3"/>
      <c r="E1387" s="2">
        <v>5</v>
      </c>
    </row>
    <row r="1388" spans="1:5" x14ac:dyDescent="0.3">
      <c r="A1388" s="3" t="s">
        <v>674</v>
      </c>
      <c r="B1388" s="14" t="s">
        <v>756</v>
      </c>
      <c r="C1388" s="3" t="s">
        <v>755</v>
      </c>
      <c r="D1388" s="3"/>
      <c r="E1388" s="2">
        <v>5</v>
      </c>
    </row>
    <row r="1389" spans="1:5" x14ac:dyDescent="0.3">
      <c r="A1389" s="3" t="s">
        <v>677</v>
      </c>
      <c r="B1389" s="14" t="s">
        <v>754</v>
      </c>
      <c r="C1389" s="3" t="s">
        <v>753</v>
      </c>
      <c r="D1389" s="3"/>
      <c r="E1389" s="2">
        <v>2</v>
      </c>
    </row>
    <row r="1390" spans="1:5" x14ac:dyDescent="0.3">
      <c r="A1390" s="3" t="s">
        <v>674</v>
      </c>
      <c r="B1390" s="14" t="s">
        <v>752</v>
      </c>
      <c r="C1390" s="3" t="s">
        <v>751</v>
      </c>
      <c r="D1390" s="3"/>
      <c r="E1390" s="2">
        <v>3</v>
      </c>
    </row>
    <row r="1391" spans="1:5" x14ac:dyDescent="0.3">
      <c r="A1391" s="3" t="s">
        <v>674</v>
      </c>
      <c r="B1391" s="14" t="s">
        <v>750</v>
      </c>
      <c r="C1391" s="3" t="s">
        <v>749</v>
      </c>
      <c r="D1391" s="3"/>
      <c r="E1391" s="2">
        <v>1</v>
      </c>
    </row>
    <row r="1392" spans="1:5" x14ac:dyDescent="0.3">
      <c r="A1392" s="3" t="s">
        <v>677</v>
      </c>
      <c r="B1392" s="14" t="s">
        <v>748</v>
      </c>
      <c r="C1392" s="3" t="s">
        <v>267</v>
      </c>
      <c r="D1392" s="3"/>
      <c r="E1392" s="2">
        <v>5</v>
      </c>
    </row>
    <row r="1393" spans="1:5" x14ac:dyDescent="0.3">
      <c r="A1393" s="3" t="s">
        <v>674</v>
      </c>
      <c r="B1393" s="14" t="s">
        <v>747</v>
      </c>
      <c r="C1393" s="3" t="s">
        <v>746</v>
      </c>
      <c r="D1393" s="3"/>
      <c r="E1393" s="2">
        <v>4</v>
      </c>
    </row>
    <row r="1394" spans="1:5" x14ac:dyDescent="0.3">
      <c r="A1394" s="3" t="s">
        <v>677</v>
      </c>
      <c r="B1394" s="14" t="s">
        <v>745</v>
      </c>
      <c r="C1394" s="3" t="s">
        <v>167</v>
      </c>
      <c r="D1394" s="3"/>
      <c r="E1394" s="2">
        <v>8</v>
      </c>
    </row>
    <row r="1395" spans="1:5" x14ac:dyDescent="0.3">
      <c r="A1395" s="3" t="s">
        <v>677</v>
      </c>
      <c r="B1395" s="14" t="s">
        <v>744</v>
      </c>
      <c r="C1395" s="3" t="s">
        <v>743</v>
      </c>
      <c r="D1395" s="3"/>
      <c r="E1395" s="2">
        <v>11</v>
      </c>
    </row>
    <row r="1396" spans="1:5" x14ac:dyDescent="0.3">
      <c r="A1396" s="3" t="s">
        <v>677</v>
      </c>
      <c r="B1396" s="14" t="s">
        <v>742</v>
      </c>
      <c r="C1396" s="3" t="s">
        <v>565</v>
      </c>
      <c r="D1396" s="3"/>
      <c r="E1396" s="2">
        <v>1</v>
      </c>
    </row>
    <row r="1397" spans="1:5" x14ac:dyDescent="0.3">
      <c r="A1397" s="3" t="s">
        <v>674</v>
      </c>
      <c r="B1397" s="15" t="s">
        <v>741</v>
      </c>
      <c r="C1397" s="3" t="s">
        <v>740</v>
      </c>
      <c r="D1397" s="3"/>
      <c r="E1397" s="2">
        <v>4</v>
      </c>
    </row>
    <row r="1398" spans="1:5" x14ac:dyDescent="0.3">
      <c r="A1398" s="3" t="s">
        <v>674</v>
      </c>
      <c r="B1398" s="14" t="s">
        <v>739</v>
      </c>
      <c r="C1398" s="3" t="s">
        <v>738</v>
      </c>
      <c r="D1398" s="3"/>
      <c r="E1398" s="2">
        <v>4</v>
      </c>
    </row>
    <row r="1399" spans="1:5" x14ac:dyDescent="0.3">
      <c r="A1399" s="3" t="s">
        <v>677</v>
      </c>
      <c r="B1399" s="14">
        <v>4002311002</v>
      </c>
      <c r="C1399" s="3" t="s">
        <v>737</v>
      </c>
      <c r="D1399" s="3"/>
      <c r="E1399" s="2">
        <v>3</v>
      </c>
    </row>
    <row r="1400" spans="1:5" x14ac:dyDescent="0.3">
      <c r="A1400" s="3" t="s">
        <v>677</v>
      </c>
      <c r="B1400" s="14" t="s">
        <v>736</v>
      </c>
      <c r="C1400" s="3" t="s">
        <v>735</v>
      </c>
      <c r="D1400" s="3"/>
      <c r="E1400" s="2">
        <v>2</v>
      </c>
    </row>
    <row r="1401" spans="1:5" x14ac:dyDescent="0.3">
      <c r="A1401" s="3" t="s">
        <v>677</v>
      </c>
      <c r="B1401" s="14" t="s">
        <v>734</v>
      </c>
      <c r="C1401" s="3" t="s">
        <v>733</v>
      </c>
      <c r="D1401" s="3"/>
      <c r="E1401" s="2">
        <v>3</v>
      </c>
    </row>
    <row r="1402" spans="1:5" x14ac:dyDescent="0.3">
      <c r="A1402" s="3" t="s">
        <v>677</v>
      </c>
      <c r="B1402" s="14" t="s">
        <v>732</v>
      </c>
      <c r="C1402" s="3" t="s">
        <v>731</v>
      </c>
      <c r="D1402" s="3"/>
      <c r="E1402" s="2">
        <v>10</v>
      </c>
    </row>
    <row r="1403" spans="1:5" x14ac:dyDescent="0.3">
      <c r="A1403" s="3" t="s">
        <v>677</v>
      </c>
      <c r="B1403" s="14" t="s">
        <v>730</v>
      </c>
      <c r="C1403" s="3" t="s">
        <v>729</v>
      </c>
      <c r="D1403" s="3"/>
      <c r="E1403" s="2">
        <v>1</v>
      </c>
    </row>
    <row r="1404" spans="1:5" x14ac:dyDescent="0.3">
      <c r="A1404" s="3" t="s">
        <v>677</v>
      </c>
      <c r="B1404" s="14" t="s">
        <v>728</v>
      </c>
      <c r="C1404" s="3" t="s">
        <v>727</v>
      </c>
      <c r="D1404" s="3"/>
      <c r="E1404" s="2">
        <v>6</v>
      </c>
    </row>
    <row r="1405" spans="1:5" x14ac:dyDescent="0.3">
      <c r="A1405" s="3" t="s">
        <v>674</v>
      </c>
      <c r="B1405" s="14" t="s">
        <v>726</v>
      </c>
      <c r="C1405" s="3" t="s">
        <v>725</v>
      </c>
      <c r="D1405" s="3"/>
      <c r="E1405" s="2">
        <v>4</v>
      </c>
    </row>
    <row r="1406" spans="1:5" x14ac:dyDescent="0.3">
      <c r="A1406" s="3" t="s">
        <v>677</v>
      </c>
      <c r="B1406" s="14" t="s">
        <v>724</v>
      </c>
      <c r="C1406" s="3" t="s">
        <v>703</v>
      </c>
      <c r="D1406" s="3"/>
      <c r="E1406" s="2">
        <v>3</v>
      </c>
    </row>
    <row r="1407" spans="1:5" x14ac:dyDescent="0.3">
      <c r="A1407" s="3" t="s">
        <v>677</v>
      </c>
      <c r="B1407" s="14" t="s">
        <v>723</v>
      </c>
      <c r="C1407" s="3" t="s">
        <v>722</v>
      </c>
      <c r="D1407" s="3"/>
      <c r="E1407" s="2">
        <v>2</v>
      </c>
    </row>
    <row r="1408" spans="1:5" x14ac:dyDescent="0.3">
      <c r="A1408" s="3" t="s">
        <v>677</v>
      </c>
      <c r="B1408" s="14" t="s">
        <v>721</v>
      </c>
      <c r="C1408" s="3" t="s">
        <v>454</v>
      </c>
      <c r="D1408" s="3"/>
      <c r="E1408" s="2">
        <v>2</v>
      </c>
    </row>
    <row r="1409" spans="1:5" x14ac:dyDescent="0.3">
      <c r="A1409" s="3" t="s">
        <v>677</v>
      </c>
      <c r="B1409" s="14">
        <v>4030340301</v>
      </c>
      <c r="C1409" s="3" t="s">
        <v>720</v>
      </c>
      <c r="D1409" s="3"/>
      <c r="E1409" s="2">
        <v>1</v>
      </c>
    </row>
    <row r="1410" spans="1:5" x14ac:dyDescent="0.3">
      <c r="A1410" s="3" t="s">
        <v>677</v>
      </c>
      <c r="B1410" s="14" t="s">
        <v>719</v>
      </c>
      <c r="C1410" s="3" t="s">
        <v>718</v>
      </c>
      <c r="D1410" s="3"/>
      <c r="E1410" s="2">
        <v>1</v>
      </c>
    </row>
    <row r="1411" spans="1:5" x14ac:dyDescent="0.3">
      <c r="A1411" s="3" t="s">
        <v>677</v>
      </c>
      <c r="B1411" s="14">
        <v>1164306201</v>
      </c>
      <c r="C1411" s="3" t="s">
        <v>717</v>
      </c>
      <c r="D1411" s="3"/>
      <c r="E1411" s="2">
        <v>2</v>
      </c>
    </row>
    <row r="1412" spans="1:5" x14ac:dyDescent="0.3">
      <c r="A1412" s="3" t="s">
        <v>677</v>
      </c>
      <c r="B1412" s="14">
        <v>978381101</v>
      </c>
      <c r="C1412" s="3" t="s">
        <v>716</v>
      </c>
      <c r="D1412" s="3"/>
      <c r="E1412" s="2">
        <v>1</v>
      </c>
    </row>
    <row r="1413" spans="1:5" x14ac:dyDescent="0.3">
      <c r="A1413" s="3" t="s">
        <v>677</v>
      </c>
      <c r="B1413" s="14">
        <v>9322100081</v>
      </c>
      <c r="C1413" s="3" t="s">
        <v>715</v>
      </c>
      <c r="D1413" s="3"/>
      <c r="E1413" s="2">
        <v>2</v>
      </c>
    </row>
    <row r="1414" spans="1:5" x14ac:dyDescent="0.3">
      <c r="A1414" s="3" t="s">
        <v>677</v>
      </c>
      <c r="B1414" s="14" t="s">
        <v>714</v>
      </c>
      <c r="C1414" s="3" t="s">
        <v>713</v>
      </c>
      <c r="D1414" s="3"/>
      <c r="E1414" s="2">
        <v>2</v>
      </c>
    </row>
    <row r="1415" spans="1:5" x14ac:dyDescent="0.3">
      <c r="A1415" s="3" t="s">
        <v>677</v>
      </c>
      <c r="B1415" s="14" t="s">
        <v>712</v>
      </c>
      <c r="C1415" s="3" t="s">
        <v>711</v>
      </c>
      <c r="D1415" s="3"/>
      <c r="E1415" s="2">
        <v>2</v>
      </c>
    </row>
    <row r="1416" spans="1:5" x14ac:dyDescent="0.3">
      <c r="A1416" s="3" t="s">
        <v>677</v>
      </c>
      <c r="B1416" s="14" t="s">
        <v>710</v>
      </c>
      <c r="C1416" s="3" t="s">
        <v>709</v>
      </c>
      <c r="D1416" s="3"/>
      <c r="E1416" s="2">
        <v>3</v>
      </c>
    </row>
    <row r="1417" spans="1:5" x14ac:dyDescent="0.3">
      <c r="A1417" s="3" t="s">
        <v>677</v>
      </c>
      <c r="B1417" s="14" t="s">
        <v>708</v>
      </c>
      <c r="C1417" s="3" t="s">
        <v>707</v>
      </c>
      <c r="D1417" s="3"/>
      <c r="E1417" s="2">
        <v>5</v>
      </c>
    </row>
    <row r="1418" spans="1:5" x14ac:dyDescent="0.3">
      <c r="A1418" s="3" t="s">
        <v>677</v>
      </c>
      <c r="B1418" s="14" t="s">
        <v>706</v>
      </c>
      <c r="C1418" s="3" t="s">
        <v>705</v>
      </c>
      <c r="D1418" s="3"/>
      <c r="E1418" s="2">
        <v>1</v>
      </c>
    </row>
    <row r="1419" spans="1:5" x14ac:dyDescent="0.3">
      <c r="A1419" s="3" t="s">
        <v>677</v>
      </c>
      <c r="B1419" s="14" t="s">
        <v>704</v>
      </c>
      <c r="C1419" s="3" t="s">
        <v>703</v>
      </c>
      <c r="D1419" s="3"/>
      <c r="E1419" s="2">
        <v>9</v>
      </c>
    </row>
    <row r="1420" spans="1:5" x14ac:dyDescent="0.3">
      <c r="A1420" s="3" t="s">
        <v>674</v>
      </c>
      <c r="B1420" s="14" t="s">
        <v>702</v>
      </c>
      <c r="C1420" s="3" t="s">
        <v>701</v>
      </c>
      <c r="D1420" s="3"/>
      <c r="E1420" s="2">
        <v>16</v>
      </c>
    </row>
    <row r="1421" spans="1:5" x14ac:dyDescent="0.3">
      <c r="A1421" s="3" t="s">
        <v>677</v>
      </c>
      <c r="B1421" s="14" t="s">
        <v>700</v>
      </c>
      <c r="C1421" s="3" t="s">
        <v>699</v>
      </c>
      <c r="D1421" s="3"/>
      <c r="E1421" s="2">
        <v>1</v>
      </c>
    </row>
    <row r="1422" spans="1:5" x14ac:dyDescent="0.3">
      <c r="A1422" s="3" t="s">
        <v>677</v>
      </c>
      <c r="B1422" s="14" t="s">
        <v>697</v>
      </c>
      <c r="C1422" s="3" t="s">
        <v>281</v>
      </c>
      <c r="D1422" s="3"/>
      <c r="E1422" s="2">
        <v>1</v>
      </c>
    </row>
    <row r="1423" spans="1:5" x14ac:dyDescent="0.3">
      <c r="A1423" s="3" t="s">
        <v>677</v>
      </c>
      <c r="B1423" s="14" t="s">
        <v>696</v>
      </c>
      <c r="C1423" s="3" t="s">
        <v>695</v>
      </c>
      <c r="D1423" s="3"/>
      <c r="E1423" s="2">
        <v>9</v>
      </c>
    </row>
    <row r="1424" spans="1:5" x14ac:dyDescent="0.3">
      <c r="A1424" s="3" t="s">
        <v>674</v>
      </c>
      <c r="B1424" s="15" t="s">
        <v>694</v>
      </c>
      <c r="C1424" s="3" t="s">
        <v>693</v>
      </c>
      <c r="D1424" s="3"/>
      <c r="E1424" s="2">
        <v>6</v>
      </c>
    </row>
    <row r="1425" spans="1:5" x14ac:dyDescent="0.3">
      <c r="A1425" s="3" t="s">
        <v>677</v>
      </c>
      <c r="B1425" s="14">
        <v>12538</v>
      </c>
      <c r="C1425" s="3" t="s">
        <v>692</v>
      </c>
      <c r="D1425" s="3"/>
      <c r="E1425" s="2">
        <v>1</v>
      </c>
    </row>
    <row r="1426" spans="1:5" x14ac:dyDescent="0.3">
      <c r="A1426" s="3" t="s">
        <v>677</v>
      </c>
      <c r="B1426" s="14" t="s">
        <v>691</v>
      </c>
      <c r="C1426" s="3" t="s">
        <v>690</v>
      </c>
      <c r="D1426" s="3"/>
      <c r="E1426" s="2">
        <v>1</v>
      </c>
    </row>
    <row r="1427" spans="1:5" x14ac:dyDescent="0.3">
      <c r="A1427" s="3" t="s">
        <v>677</v>
      </c>
      <c r="B1427" s="14" t="s">
        <v>689</v>
      </c>
      <c r="C1427" s="3" t="s">
        <v>688</v>
      </c>
      <c r="D1427" s="3"/>
      <c r="E1427" s="2">
        <v>1</v>
      </c>
    </row>
    <row r="1428" spans="1:5" x14ac:dyDescent="0.3">
      <c r="A1428" s="3" t="s">
        <v>674</v>
      </c>
      <c r="B1428" s="14" t="s">
        <v>687</v>
      </c>
      <c r="C1428" s="3" t="s">
        <v>686</v>
      </c>
      <c r="D1428" s="3"/>
      <c r="E1428" s="2">
        <v>4</v>
      </c>
    </row>
    <row r="1429" spans="1:5" x14ac:dyDescent="0.3">
      <c r="A1429" s="3" t="s">
        <v>674</v>
      </c>
      <c r="B1429" s="14" t="s">
        <v>685</v>
      </c>
      <c r="C1429" s="3" t="s">
        <v>454</v>
      </c>
      <c r="D1429" s="3"/>
      <c r="E1429" s="2">
        <v>2</v>
      </c>
    </row>
    <row r="1430" spans="1:5" x14ac:dyDescent="0.3">
      <c r="A1430" s="3" t="s">
        <v>674</v>
      </c>
      <c r="B1430" s="14" t="s">
        <v>684</v>
      </c>
      <c r="C1430" s="3" t="s">
        <v>683</v>
      </c>
      <c r="D1430" s="3"/>
      <c r="E1430" s="2">
        <v>2</v>
      </c>
    </row>
    <row r="1431" spans="1:5" x14ac:dyDescent="0.3">
      <c r="A1431" s="3" t="s">
        <v>677</v>
      </c>
      <c r="B1431" s="14" t="s">
        <v>682</v>
      </c>
      <c r="C1431" s="3" t="s">
        <v>681</v>
      </c>
      <c r="D1431" s="3"/>
      <c r="E1431" s="2">
        <v>1</v>
      </c>
    </row>
    <row r="1432" spans="1:5" x14ac:dyDescent="0.3">
      <c r="A1432" s="3" t="s">
        <v>674</v>
      </c>
      <c r="B1432" s="14" t="s">
        <v>680</v>
      </c>
      <c r="C1432" s="3" t="s">
        <v>167</v>
      </c>
      <c r="D1432" s="3"/>
      <c r="E1432" s="2">
        <v>1</v>
      </c>
    </row>
    <row r="1433" spans="1:5" x14ac:dyDescent="0.3">
      <c r="A1433" s="3" t="s">
        <v>677</v>
      </c>
      <c r="B1433" s="14" t="s">
        <v>679</v>
      </c>
      <c r="C1433" s="3" t="s">
        <v>678</v>
      </c>
      <c r="D1433" s="3"/>
      <c r="E1433" s="2">
        <v>2</v>
      </c>
    </row>
    <row r="1434" spans="1:5" x14ac:dyDescent="0.3">
      <c r="A1434" s="3" t="s">
        <v>677</v>
      </c>
      <c r="B1434" s="14" t="s">
        <v>676</v>
      </c>
      <c r="C1434" s="3" t="s">
        <v>675</v>
      </c>
      <c r="D1434" s="3"/>
      <c r="E1434" s="2">
        <v>1</v>
      </c>
    </row>
    <row r="1435" spans="1:5" x14ac:dyDescent="0.3">
      <c r="A1435" s="3" t="s">
        <v>674</v>
      </c>
      <c r="B1435" s="14" t="s">
        <v>673</v>
      </c>
      <c r="C1435" s="3" t="s">
        <v>672</v>
      </c>
      <c r="D1435" s="3"/>
      <c r="E1435" s="2">
        <v>11</v>
      </c>
    </row>
    <row r="1439" spans="1:5" x14ac:dyDescent="0.3">
      <c r="A1439" s="3" t="s">
        <v>85</v>
      </c>
      <c r="B1439" s="14" t="s">
        <v>671</v>
      </c>
      <c r="C1439" s="3" t="s">
        <v>670</v>
      </c>
      <c r="D1439" s="3"/>
      <c r="E1439" s="2">
        <v>1</v>
      </c>
    </row>
    <row r="1440" spans="1:5" x14ac:dyDescent="0.3">
      <c r="A1440" s="3" t="s">
        <v>85</v>
      </c>
      <c r="B1440" s="14" t="s">
        <v>669</v>
      </c>
      <c r="C1440" s="3" t="s">
        <v>668</v>
      </c>
      <c r="D1440" s="3"/>
      <c r="E1440" s="2">
        <v>1</v>
      </c>
    </row>
    <row r="1441" spans="1:5" x14ac:dyDescent="0.3">
      <c r="A1441" s="3" t="s">
        <v>85</v>
      </c>
      <c r="B1441" s="14" t="s">
        <v>667</v>
      </c>
      <c r="C1441" s="3" t="s">
        <v>666</v>
      </c>
      <c r="D1441" s="3"/>
      <c r="E1441" s="2">
        <f>6-1</f>
        <v>5</v>
      </c>
    </row>
    <row r="1442" spans="1:5" x14ac:dyDescent="0.3">
      <c r="A1442" s="3" t="s">
        <v>85</v>
      </c>
      <c r="B1442" s="14" t="s">
        <v>665</v>
      </c>
      <c r="C1442" s="3" t="s">
        <v>664</v>
      </c>
      <c r="D1442" s="3"/>
      <c r="E1442" s="2">
        <v>5</v>
      </c>
    </row>
    <row r="1443" spans="1:5" x14ac:dyDescent="0.3">
      <c r="A1443" s="3" t="s">
        <v>85</v>
      </c>
      <c r="B1443" s="14" t="s">
        <v>663</v>
      </c>
      <c r="C1443" s="3" t="s">
        <v>662</v>
      </c>
      <c r="D1443" s="3"/>
      <c r="E1443" s="2">
        <v>2</v>
      </c>
    </row>
    <row r="1444" spans="1:5" x14ac:dyDescent="0.3">
      <c r="A1444" s="3" t="s">
        <v>85</v>
      </c>
      <c r="B1444" s="14" t="s">
        <v>661</v>
      </c>
      <c r="C1444" s="3" t="s">
        <v>660</v>
      </c>
      <c r="D1444" s="3"/>
      <c r="E1444" s="2">
        <v>1</v>
      </c>
    </row>
    <row r="1445" spans="1:5" x14ac:dyDescent="0.3">
      <c r="A1445" s="3" t="s">
        <v>85</v>
      </c>
      <c r="B1445" s="14" t="s">
        <v>659</v>
      </c>
      <c r="C1445" s="3" t="s">
        <v>658</v>
      </c>
      <c r="D1445" s="3"/>
      <c r="E1445" s="2">
        <v>3</v>
      </c>
    </row>
    <row r="1446" spans="1:5" x14ac:dyDescent="0.3">
      <c r="A1446" s="3" t="s">
        <v>85</v>
      </c>
      <c r="B1446" s="14" t="s">
        <v>657</v>
      </c>
      <c r="C1446" s="3" t="s">
        <v>656</v>
      </c>
      <c r="D1446" s="3"/>
      <c r="E1446" s="2">
        <v>7</v>
      </c>
    </row>
    <row r="1447" spans="1:5" x14ac:dyDescent="0.3">
      <c r="A1447" s="3" t="s">
        <v>85</v>
      </c>
      <c r="B1447" s="14" t="s">
        <v>655</v>
      </c>
      <c r="C1447" s="3" t="s">
        <v>654</v>
      </c>
      <c r="D1447" s="3"/>
      <c r="E1447" s="2">
        <v>5</v>
      </c>
    </row>
    <row r="1448" spans="1:5" x14ac:dyDescent="0.3">
      <c r="A1448" s="3" t="s">
        <v>85</v>
      </c>
      <c r="B1448" s="14" t="s">
        <v>653</v>
      </c>
      <c r="C1448" s="3" t="s">
        <v>652</v>
      </c>
      <c r="D1448" s="3"/>
      <c r="E1448" s="2">
        <v>3</v>
      </c>
    </row>
    <row r="1449" spans="1:5" x14ac:dyDescent="0.3">
      <c r="A1449" s="3" t="s">
        <v>85</v>
      </c>
      <c r="B1449" s="14" t="s">
        <v>651</v>
      </c>
      <c r="C1449" s="3" t="s">
        <v>650</v>
      </c>
      <c r="D1449" s="3"/>
      <c r="E1449" s="2">
        <v>1</v>
      </c>
    </row>
    <row r="1450" spans="1:5" x14ac:dyDescent="0.3">
      <c r="A1450" s="3" t="s">
        <v>85</v>
      </c>
      <c r="B1450" s="14" t="s">
        <v>649</v>
      </c>
      <c r="C1450" s="3" t="s">
        <v>648</v>
      </c>
      <c r="D1450" s="3"/>
      <c r="E1450" s="2">
        <v>4</v>
      </c>
    </row>
    <row r="1451" spans="1:5" x14ac:dyDescent="0.3">
      <c r="A1451" s="3" t="s">
        <v>85</v>
      </c>
      <c r="B1451" s="14" t="s">
        <v>647</v>
      </c>
      <c r="C1451" s="3" t="s">
        <v>646</v>
      </c>
      <c r="D1451" s="3"/>
      <c r="E1451" s="2">
        <v>1</v>
      </c>
    </row>
    <row r="1452" spans="1:5" x14ac:dyDescent="0.3">
      <c r="A1452" s="3" t="s">
        <v>85</v>
      </c>
      <c r="B1452" s="14" t="s">
        <v>645</v>
      </c>
      <c r="C1452" s="3" t="s">
        <v>644</v>
      </c>
      <c r="D1452" s="3"/>
      <c r="E1452" s="2">
        <v>1</v>
      </c>
    </row>
    <row r="1453" spans="1:5" x14ac:dyDescent="0.3">
      <c r="A1453" s="3" t="s">
        <v>85</v>
      </c>
      <c r="B1453" s="14" t="s">
        <v>643</v>
      </c>
      <c r="C1453" s="3" t="s">
        <v>642</v>
      </c>
      <c r="D1453" s="3"/>
      <c r="E1453" s="2">
        <v>3</v>
      </c>
    </row>
    <row r="1454" spans="1:5" x14ac:dyDescent="0.3">
      <c r="A1454" s="3" t="s">
        <v>85</v>
      </c>
      <c r="B1454" s="14" t="s">
        <v>641</v>
      </c>
      <c r="C1454" s="3" t="s">
        <v>640</v>
      </c>
      <c r="D1454" s="3"/>
      <c r="E1454" s="2">
        <v>2</v>
      </c>
    </row>
    <row r="1455" spans="1:5" x14ac:dyDescent="0.3">
      <c r="A1455" s="3" t="s">
        <v>85</v>
      </c>
      <c r="B1455" s="14" t="s">
        <v>639</v>
      </c>
      <c r="C1455" s="3" t="s">
        <v>638</v>
      </c>
      <c r="D1455" s="3"/>
      <c r="E1455" s="2">
        <v>1</v>
      </c>
    </row>
    <row r="1456" spans="1:5" x14ac:dyDescent="0.3">
      <c r="A1456" s="3" t="s">
        <v>85</v>
      </c>
      <c r="B1456" s="14" t="s">
        <v>637</v>
      </c>
      <c r="C1456" s="3" t="s">
        <v>636</v>
      </c>
      <c r="D1456" s="3"/>
      <c r="E1456" s="2">
        <v>1</v>
      </c>
    </row>
    <row r="1457" spans="1:5" x14ac:dyDescent="0.3">
      <c r="A1457" s="3" t="s">
        <v>85</v>
      </c>
      <c r="B1457" s="14" t="s">
        <v>635</v>
      </c>
      <c r="C1457" s="3" t="s">
        <v>634</v>
      </c>
      <c r="D1457" s="3"/>
      <c r="E1457" s="2">
        <v>2</v>
      </c>
    </row>
    <row r="1458" spans="1:5" x14ac:dyDescent="0.3">
      <c r="A1458" s="3" t="s">
        <v>85</v>
      </c>
      <c r="B1458" s="14" t="s">
        <v>633</v>
      </c>
      <c r="C1458" s="3" t="s">
        <v>632</v>
      </c>
      <c r="D1458" s="3"/>
      <c r="E1458" s="2">
        <v>2</v>
      </c>
    </row>
    <row r="1459" spans="1:5" x14ac:dyDescent="0.3">
      <c r="A1459" s="3" t="s">
        <v>85</v>
      </c>
      <c r="B1459" s="14" t="s">
        <v>631</v>
      </c>
      <c r="C1459" s="3" t="s">
        <v>630</v>
      </c>
      <c r="D1459" s="3"/>
      <c r="E1459" s="2">
        <v>1</v>
      </c>
    </row>
    <row r="1460" spans="1:5" x14ac:dyDescent="0.3">
      <c r="A1460" s="3" t="s">
        <v>85</v>
      </c>
      <c r="B1460" s="14" t="s">
        <v>629</v>
      </c>
      <c r="C1460" s="3" t="s">
        <v>628</v>
      </c>
      <c r="D1460" s="3"/>
      <c r="E1460" s="2">
        <v>1</v>
      </c>
    </row>
    <row r="1461" spans="1:5" x14ac:dyDescent="0.3">
      <c r="A1461" s="3" t="s">
        <v>85</v>
      </c>
      <c r="B1461" s="14" t="s">
        <v>627</v>
      </c>
      <c r="C1461" s="3" t="s">
        <v>626</v>
      </c>
      <c r="D1461" s="3"/>
      <c r="E1461" s="2">
        <v>1</v>
      </c>
    </row>
    <row r="1462" spans="1:5" x14ac:dyDescent="0.3">
      <c r="A1462" s="3" t="s">
        <v>85</v>
      </c>
      <c r="B1462" s="14" t="s">
        <v>625</v>
      </c>
      <c r="C1462" s="3" t="s">
        <v>624</v>
      </c>
      <c r="D1462" s="3"/>
      <c r="E1462" s="2">
        <v>10</v>
      </c>
    </row>
    <row r="1463" spans="1:5" x14ac:dyDescent="0.3">
      <c r="A1463" s="3" t="s">
        <v>85</v>
      </c>
      <c r="B1463" s="14" t="s">
        <v>623</v>
      </c>
      <c r="C1463" s="3" t="s">
        <v>622</v>
      </c>
      <c r="D1463" s="3"/>
      <c r="E1463" s="2">
        <v>3</v>
      </c>
    </row>
    <row r="1464" spans="1:5" x14ac:dyDescent="0.3">
      <c r="A1464" s="3" t="s">
        <v>85</v>
      </c>
      <c r="B1464" s="14" t="s">
        <v>621</v>
      </c>
      <c r="C1464" s="3" t="s">
        <v>620</v>
      </c>
      <c r="D1464" s="3"/>
      <c r="E1464" s="2">
        <v>1</v>
      </c>
    </row>
    <row r="1465" spans="1:5" x14ac:dyDescent="0.3">
      <c r="A1465" s="3" t="s">
        <v>85</v>
      </c>
      <c r="B1465" s="14" t="s">
        <v>619</v>
      </c>
      <c r="C1465" s="3" t="s">
        <v>618</v>
      </c>
      <c r="D1465" s="3"/>
      <c r="E1465" s="2">
        <v>2</v>
      </c>
    </row>
    <row r="1466" spans="1:5" x14ac:dyDescent="0.3">
      <c r="A1466" s="3" t="s">
        <v>85</v>
      </c>
      <c r="B1466" s="14" t="s">
        <v>617</v>
      </c>
      <c r="C1466" s="3" t="s">
        <v>616</v>
      </c>
      <c r="D1466" s="3"/>
      <c r="E1466" s="2">
        <v>3</v>
      </c>
    </row>
    <row r="1467" spans="1:5" x14ac:dyDescent="0.3">
      <c r="A1467" s="3" t="s">
        <v>85</v>
      </c>
      <c r="B1467" s="14" t="s">
        <v>615</v>
      </c>
      <c r="C1467" s="3" t="s">
        <v>614</v>
      </c>
      <c r="D1467" s="3"/>
      <c r="E1467" s="2">
        <v>2</v>
      </c>
    </row>
    <row r="1468" spans="1:5" x14ac:dyDescent="0.3">
      <c r="A1468" s="3" t="s">
        <v>85</v>
      </c>
      <c r="B1468" s="14" t="s">
        <v>613</v>
      </c>
      <c r="C1468" s="3" t="s">
        <v>612</v>
      </c>
      <c r="D1468" s="3"/>
      <c r="E1468" s="2">
        <v>3</v>
      </c>
    </row>
    <row r="1469" spans="1:5" x14ac:dyDescent="0.3">
      <c r="A1469" s="3" t="s">
        <v>85</v>
      </c>
      <c r="B1469" s="14" t="s">
        <v>611</v>
      </c>
      <c r="C1469" s="3" t="s">
        <v>610</v>
      </c>
      <c r="D1469" s="3"/>
      <c r="E1469" s="2">
        <v>1</v>
      </c>
    </row>
    <row r="1470" spans="1:5" x14ac:dyDescent="0.3">
      <c r="A1470" s="3" t="s">
        <v>85</v>
      </c>
      <c r="B1470" s="14" t="s">
        <v>609</v>
      </c>
      <c r="C1470" s="3" t="s">
        <v>132</v>
      </c>
      <c r="D1470" s="3"/>
      <c r="E1470" s="2">
        <v>2</v>
      </c>
    </row>
    <row r="1471" spans="1:5" x14ac:dyDescent="0.3">
      <c r="A1471" s="3" t="s">
        <v>85</v>
      </c>
      <c r="B1471" s="14" t="s">
        <v>608</v>
      </c>
      <c r="C1471" s="3" t="s">
        <v>607</v>
      </c>
      <c r="D1471" s="3"/>
      <c r="E1471" s="2">
        <v>5</v>
      </c>
    </row>
    <row r="1472" spans="1:5" x14ac:dyDescent="0.3">
      <c r="A1472" s="3" t="s">
        <v>85</v>
      </c>
      <c r="B1472" s="14" t="s">
        <v>606</v>
      </c>
      <c r="C1472" s="3" t="s">
        <v>605</v>
      </c>
      <c r="D1472" s="3"/>
      <c r="E1472" s="2">
        <v>1</v>
      </c>
    </row>
    <row r="1473" spans="1:5" x14ac:dyDescent="0.3">
      <c r="A1473" s="3" t="s">
        <v>85</v>
      </c>
      <c r="B1473" s="14" t="s">
        <v>604</v>
      </c>
      <c r="C1473" s="3" t="s">
        <v>307</v>
      </c>
      <c r="D1473" s="3"/>
      <c r="E1473" s="2">
        <v>9</v>
      </c>
    </row>
    <row r="1474" spans="1:5" x14ac:dyDescent="0.3">
      <c r="A1474" s="3" t="s">
        <v>85</v>
      </c>
      <c r="B1474" s="14" t="s">
        <v>603</v>
      </c>
      <c r="C1474" s="3" t="s">
        <v>602</v>
      </c>
      <c r="D1474" s="3"/>
      <c r="E1474" s="2">
        <v>3</v>
      </c>
    </row>
    <row r="1475" spans="1:5" x14ac:dyDescent="0.3">
      <c r="A1475" s="3" t="s">
        <v>85</v>
      </c>
      <c r="B1475" s="14" t="s">
        <v>601</v>
      </c>
      <c r="C1475" s="3" t="s">
        <v>600</v>
      </c>
      <c r="D1475" s="3"/>
      <c r="E1475" s="2">
        <v>1</v>
      </c>
    </row>
    <row r="1476" spans="1:5" x14ac:dyDescent="0.3">
      <c r="A1476" s="3" t="s">
        <v>85</v>
      </c>
      <c r="B1476" s="14" t="s">
        <v>599</v>
      </c>
      <c r="C1476" s="3" t="s">
        <v>154</v>
      </c>
      <c r="D1476" s="3"/>
      <c r="E1476" s="2">
        <v>23</v>
      </c>
    </row>
    <row r="1477" spans="1:5" x14ac:dyDescent="0.3">
      <c r="A1477" s="3" t="s">
        <v>85</v>
      </c>
      <c r="B1477" s="14" t="s">
        <v>598</v>
      </c>
      <c r="C1477" s="3" t="s">
        <v>597</v>
      </c>
      <c r="D1477" s="3"/>
      <c r="E1477" s="2">
        <v>1</v>
      </c>
    </row>
    <row r="1478" spans="1:5" x14ac:dyDescent="0.3">
      <c r="A1478" s="3" t="s">
        <v>85</v>
      </c>
      <c r="B1478" s="14" t="s">
        <v>596</v>
      </c>
      <c r="C1478" s="3" t="s">
        <v>595</v>
      </c>
      <c r="D1478" s="3"/>
      <c r="E1478" s="2">
        <v>5</v>
      </c>
    </row>
    <row r="1479" spans="1:5" x14ac:dyDescent="0.3">
      <c r="A1479" s="3" t="s">
        <v>85</v>
      </c>
      <c r="B1479" s="14" t="s">
        <v>594</v>
      </c>
      <c r="C1479" s="3" t="s">
        <v>593</v>
      </c>
      <c r="D1479" s="3"/>
      <c r="E1479" s="2">
        <v>2</v>
      </c>
    </row>
    <row r="1480" spans="1:5" x14ac:dyDescent="0.3">
      <c r="A1480" s="3" t="s">
        <v>85</v>
      </c>
      <c r="B1480" s="14" t="s">
        <v>592</v>
      </c>
      <c r="C1480" s="3" t="s">
        <v>591</v>
      </c>
      <c r="D1480" s="3"/>
      <c r="E1480" s="2">
        <v>4</v>
      </c>
    </row>
    <row r="1481" spans="1:5" x14ac:dyDescent="0.3">
      <c r="A1481" s="3" t="s">
        <v>85</v>
      </c>
      <c r="B1481" s="14" t="s">
        <v>590</v>
      </c>
      <c r="C1481" s="3" t="s">
        <v>589</v>
      </c>
      <c r="D1481" s="3"/>
      <c r="E1481" s="2">
        <v>4</v>
      </c>
    </row>
    <row r="1482" spans="1:5" x14ac:dyDescent="0.3">
      <c r="A1482" s="3" t="s">
        <v>85</v>
      </c>
      <c r="B1482" s="14" t="s">
        <v>588</v>
      </c>
      <c r="C1482" s="3" t="s">
        <v>154</v>
      </c>
      <c r="D1482" s="3"/>
      <c r="E1482" s="2">
        <v>2</v>
      </c>
    </row>
    <row r="1483" spans="1:5" x14ac:dyDescent="0.3">
      <c r="A1483" s="3" t="s">
        <v>85</v>
      </c>
      <c r="B1483" s="14" t="s">
        <v>587</v>
      </c>
      <c r="C1483" s="3" t="s">
        <v>454</v>
      </c>
      <c r="D1483" s="3"/>
      <c r="E1483" s="2">
        <v>5</v>
      </c>
    </row>
    <row r="1484" spans="1:5" x14ac:dyDescent="0.3">
      <c r="A1484" s="3" t="s">
        <v>85</v>
      </c>
      <c r="B1484" s="14" t="s">
        <v>586</v>
      </c>
      <c r="C1484" s="3" t="s">
        <v>585</v>
      </c>
      <c r="D1484" s="3"/>
      <c r="E1484" s="2">
        <v>10</v>
      </c>
    </row>
    <row r="1485" spans="1:5" x14ac:dyDescent="0.3">
      <c r="A1485" s="3" t="s">
        <v>85</v>
      </c>
      <c r="B1485" s="14" t="s">
        <v>584</v>
      </c>
      <c r="C1485" s="3" t="s">
        <v>583</v>
      </c>
      <c r="D1485" s="3"/>
      <c r="E1485" s="2">
        <v>3</v>
      </c>
    </row>
    <row r="1486" spans="1:5" x14ac:dyDescent="0.3">
      <c r="A1486" s="3" t="s">
        <v>85</v>
      </c>
      <c r="B1486" s="14" t="s">
        <v>582</v>
      </c>
      <c r="C1486" s="3" t="s">
        <v>581</v>
      </c>
      <c r="D1486" s="3"/>
      <c r="E1486" s="2">
        <v>1</v>
      </c>
    </row>
    <row r="1487" spans="1:5" x14ac:dyDescent="0.3">
      <c r="A1487" s="3" t="s">
        <v>85</v>
      </c>
      <c r="B1487" s="14" t="s">
        <v>580</v>
      </c>
      <c r="C1487" s="3" t="s">
        <v>579</v>
      </c>
      <c r="D1487" s="3"/>
      <c r="E1487" s="2">
        <v>1</v>
      </c>
    </row>
    <row r="1488" spans="1:5" x14ac:dyDescent="0.3">
      <c r="A1488" s="3" t="s">
        <v>85</v>
      </c>
      <c r="B1488" s="14" t="s">
        <v>578</v>
      </c>
      <c r="C1488" s="3" t="s">
        <v>577</v>
      </c>
      <c r="D1488" s="3"/>
      <c r="E1488" s="2">
        <v>5</v>
      </c>
    </row>
    <row r="1489" spans="1:5" x14ac:dyDescent="0.3">
      <c r="A1489" s="3" t="s">
        <v>85</v>
      </c>
      <c r="B1489" s="14" t="s">
        <v>576</v>
      </c>
      <c r="C1489" s="3" t="s">
        <v>575</v>
      </c>
      <c r="D1489" s="3"/>
      <c r="E1489" s="2">
        <v>1</v>
      </c>
    </row>
    <row r="1490" spans="1:5" x14ac:dyDescent="0.3">
      <c r="A1490" s="3" t="s">
        <v>85</v>
      </c>
      <c r="B1490" s="14" t="s">
        <v>574</v>
      </c>
      <c r="C1490" s="3" t="s">
        <v>573</v>
      </c>
      <c r="D1490" s="3"/>
      <c r="E1490" s="2">
        <v>13</v>
      </c>
    </row>
    <row r="1491" spans="1:5" x14ac:dyDescent="0.3">
      <c r="A1491" s="3" t="s">
        <v>85</v>
      </c>
      <c r="B1491" s="14" t="s">
        <v>572</v>
      </c>
      <c r="C1491" s="3" t="s">
        <v>571</v>
      </c>
      <c r="D1491" s="3"/>
      <c r="E1491" s="2">
        <v>2</v>
      </c>
    </row>
    <row r="1492" spans="1:5" x14ac:dyDescent="0.3">
      <c r="A1492" s="3" t="s">
        <v>85</v>
      </c>
      <c r="B1492" s="14" t="s">
        <v>570</v>
      </c>
      <c r="C1492" s="3" t="s">
        <v>569</v>
      </c>
      <c r="D1492" s="3"/>
      <c r="E1492" s="2">
        <v>14</v>
      </c>
    </row>
    <row r="1493" spans="1:5" x14ac:dyDescent="0.3">
      <c r="A1493" s="3" t="s">
        <v>85</v>
      </c>
      <c r="B1493" s="14" t="s">
        <v>568</v>
      </c>
      <c r="C1493" s="3" t="s">
        <v>567</v>
      </c>
      <c r="D1493" s="3"/>
      <c r="E1493" s="2">
        <f>5-2</f>
        <v>3</v>
      </c>
    </row>
    <row r="1494" spans="1:5" x14ac:dyDescent="0.3">
      <c r="A1494" s="3" t="s">
        <v>85</v>
      </c>
      <c r="B1494" s="14" t="s">
        <v>566</v>
      </c>
      <c r="C1494" s="3" t="s">
        <v>565</v>
      </c>
      <c r="D1494" s="3"/>
      <c r="E1494" s="2">
        <v>10</v>
      </c>
    </row>
    <row r="1495" spans="1:5" x14ac:dyDescent="0.3">
      <c r="A1495" s="3" t="s">
        <v>85</v>
      </c>
      <c r="B1495" s="14" t="s">
        <v>564</v>
      </c>
      <c r="C1495" s="3" t="s">
        <v>258</v>
      </c>
      <c r="D1495" s="3"/>
      <c r="E1495" s="2">
        <v>5</v>
      </c>
    </row>
    <row r="1496" spans="1:5" x14ac:dyDescent="0.3">
      <c r="A1496" s="3" t="s">
        <v>85</v>
      </c>
      <c r="B1496" s="14" t="s">
        <v>563</v>
      </c>
      <c r="C1496" s="3" t="s">
        <v>562</v>
      </c>
      <c r="D1496" s="3"/>
      <c r="E1496" s="2">
        <v>3</v>
      </c>
    </row>
    <row r="1497" spans="1:5" x14ac:dyDescent="0.3">
      <c r="A1497" s="3" t="s">
        <v>85</v>
      </c>
      <c r="B1497" s="14" t="s">
        <v>561</v>
      </c>
      <c r="C1497" s="3" t="s">
        <v>560</v>
      </c>
      <c r="D1497" s="3"/>
      <c r="E1497" s="2">
        <v>2</v>
      </c>
    </row>
    <row r="1498" spans="1:5" x14ac:dyDescent="0.3">
      <c r="A1498" s="3" t="s">
        <v>85</v>
      </c>
      <c r="B1498" s="14" t="s">
        <v>559</v>
      </c>
      <c r="C1498" s="3" t="s">
        <v>558</v>
      </c>
      <c r="D1498" s="3"/>
      <c r="E1498" s="2">
        <v>5</v>
      </c>
    </row>
    <row r="1499" spans="1:5" x14ac:dyDescent="0.3">
      <c r="A1499" s="3" t="s">
        <v>85</v>
      </c>
      <c r="B1499" s="14" t="s">
        <v>557</v>
      </c>
      <c r="C1499" s="3" t="s">
        <v>556</v>
      </c>
      <c r="D1499" s="3"/>
      <c r="E1499" s="2">
        <v>1</v>
      </c>
    </row>
    <row r="1500" spans="1:5" x14ac:dyDescent="0.3">
      <c r="A1500" s="3" t="s">
        <v>85</v>
      </c>
      <c r="B1500" s="14" t="s">
        <v>555</v>
      </c>
      <c r="C1500" s="3" t="s">
        <v>554</v>
      </c>
      <c r="D1500" s="3"/>
      <c r="E1500" s="2">
        <v>3</v>
      </c>
    </row>
    <row r="1501" spans="1:5" x14ac:dyDescent="0.3">
      <c r="A1501" s="3" t="s">
        <v>85</v>
      </c>
      <c r="B1501" s="14" t="s">
        <v>553</v>
      </c>
      <c r="C1501" s="3" t="s">
        <v>552</v>
      </c>
      <c r="D1501" s="3"/>
      <c r="E1501" s="2">
        <v>1</v>
      </c>
    </row>
    <row r="1502" spans="1:5" x14ac:dyDescent="0.3">
      <c r="A1502" s="3" t="s">
        <v>85</v>
      </c>
      <c r="B1502" s="14" t="s">
        <v>551</v>
      </c>
      <c r="C1502" s="3" t="s">
        <v>452</v>
      </c>
      <c r="D1502" s="3"/>
      <c r="E1502" s="2">
        <v>5</v>
      </c>
    </row>
    <row r="1503" spans="1:5" x14ac:dyDescent="0.3">
      <c r="A1503" s="3" t="s">
        <v>85</v>
      </c>
      <c r="B1503" s="14" t="s">
        <v>550</v>
      </c>
      <c r="C1503" s="3" t="s">
        <v>549</v>
      </c>
      <c r="D1503" s="3"/>
      <c r="E1503" s="2">
        <v>3</v>
      </c>
    </row>
    <row r="1504" spans="1:5" x14ac:dyDescent="0.3">
      <c r="A1504" s="3" t="s">
        <v>85</v>
      </c>
      <c r="B1504" s="14" t="s">
        <v>548</v>
      </c>
      <c r="C1504" s="3" t="s">
        <v>547</v>
      </c>
      <c r="D1504" s="3"/>
      <c r="E1504" s="2">
        <v>1</v>
      </c>
    </row>
    <row r="1505" spans="1:5" x14ac:dyDescent="0.3">
      <c r="A1505" s="3" t="s">
        <v>85</v>
      </c>
      <c r="B1505" s="14" t="s">
        <v>546</v>
      </c>
      <c r="C1505" s="3" t="s">
        <v>545</v>
      </c>
      <c r="D1505" s="3"/>
      <c r="E1505" s="2">
        <v>1</v>
      </c>
    </row>
    <row r="1506" spans="1:5" x14ac:dyDescent="0.3">
      <c r="A1506" s="3" t="s">
        <v>85</v>
      </c>
      <c r="B1506" s="14" t="s">
        <v>544</v>
      </c>
      <c r="C1506" s="3" t="s">
        <v>281</v>
      </c>
      <c r="D1506" s="3"/>
      <c r="E1506" s="2">
        <v>3</v>
      </c>
    </row>
    <row r="1507" spans="1:5" x14ac:dyDescent="0.3">
      <c r="A1507" s="3" t="s">
        <v>85</v>
      </c>
      <c r="B1507" s="14" t="s">
        <v>543</v>
      </c>
      <c r="C1507" s="3" t="s">
        <v>134</v>
      </c>
      <c r="D1507" s="3"/>
      <c r="E1507" s="2">
        <v>2</v>
      </c>
    </row>
    <row r="1508" spans="1:5" x14ac:dyDescent="0.3">
      <c r="A1508" s="3" t="s">
        <v>85</v>
      </c>
      <c r="B1508" s="14" t="s">
        <v>542</v>
      </c>
      <c r="C1508" s="3" t="s">
        <v>541</v>
      </c>
      <c r="D1508" s="3"/>
      <c r="E1508" s="2">
        <v>1</v>
      </c>
    </row>
    <row r="1509" spans="1:5" x14ac:dyDescent="0.3">
      <c r="A1509" s="3" t="s">
        <v>85</v>
      </c>
      <c r="B1509" s="14" t="s">
        <v>540</v>
      </c>
      <c r="C1509" s="3" t="s">
        <v>539</v>
      </c>
      <c r="D1509" s="3"/>
      <c r="E1509" s="2">
        <v>3</v>
      </c>
    </row>
    <row r="1510" spans="1:5" x14ac:dyDescent="0.3">
      <c r="A1510" s="3" t="s">
        <v>85</v>
      </c>
      <c r="B1510" s="14" t="s">
        <v>538</v>
      </c>
      <c r="C1510" s="3" t="s">
        <v>537</v>
      </c>
      <c r="D1510" s="3"/>
      <c r="E1510" s="2">
        <v>3</v>
      </c>
    </row>
    <row r="1511" spans="1:5" x14ac:dyDescent="0.3">
      <c r="A1511" s="3" t="s">
        <v>85</v>
      </c>
      <c r="B1511" s="14" t="s">
        <v>536</v>
      </c>
      <c r="C1511" s="3" t="s">
        <v>535</v>
      </c>
      <c r="D1511" s="3"/>
      <c r="E1511" s="2">
        <v>2</v>
      </c>
    </row>
    <row r="1512" spans="1:5" x14ac:dyDescent="0.3">
      <c r="A1512" s="3" t="s">
        <v>85</v>
      </c>
      <c r="B1512" s="14" t="s">
        <v>534</v>
      </c>
      <c r="C1512" s="3" t="s">
        <v>108</v>
      </c>
      <c r="D1512" s="3"/>
      <c r="E1512" s="2">
        <v>5</v>
      </c>
    </row>
    <row r="1513" spans="1:5" x14ac:dyDescent="0.3">
      <c r="A1513" s="3" t="s">
        <v>85</v>
      </c>
      <c r="B1513" s="14" t="s">
        <v>533</v>
      </c>
      <c r="C1513" s="3" t="s">
        <v>532</v>
      </c>
      <c r="D1513" s="3"/>
      <c r="E1513" s="2">
        <v>5</v>
      </c>
    </row>
    <row r="1514" spans="1:5" x14ac:dyDescent="0.3">
      <c r="A1514" s="3" t="s">
        <v>85</v>
      </c>
      <c r="B1514" s="14" t="s">
        <v>531</v>
      </c>
      <c r="C1514" s="3" t="s">
        <v>281</v>
      </c>
      <c r="D1514" s="3"/>
      <c r="E1514" s="2">
        <v>1</v>
      </c>
    </row>
    <row r="1515" spans="1:5" x14ac:dyDescent="0.3">
      <c r="A1515" s="3" t="s">
        <v>85</v>
      </c>
      <c r="B1515" s="14" t="s">
        <v>530</v>
      </c>
      <c r="C1515" s="3" t="s">
        <v>529</v>
      </c>
      <c r="D1515" s="3"/>
      <c r="E1515" s="2">
        <v>5</v>
      </c>
    </row>
    <row r="1516" spans="1:5" x14ac:dyDescent="0.3">
      <c r="A1516" s="3" t="s">
        <v>85</v>
      </c>
      <c r="B1516" s="14" t="s">
        <v>528</v>
      </c>
      <c r="C1516" s="3" t="s">
        <v>527</v>
      </c>
      <c r="D1516" s="3"/>
      <c r="E1516" s="2">
        <v>2</v>
      </c>
    </row>
    <row r="1517" spans="1:5" x14ac:dyDescent="0.3">
      <c r="A1517" s="3" t="s">
        <v>85</v>
      </c>
      <c r="B1517" s="14" t="s">
        <v>526</v>
      </c>
      <c r="C1517" s="3" t="s">
        <v>525</v>
      </c>
      <c r="D1517" s="3"/>
      <c r="E1517" s="2">
        <v>1</v>
      </c>
    </row>
    <row r="1518" spans="1:5" x14ac:dyDescent="0.3">
      <c r="A1518" s="3" t="s">
        <v>85</v>
      </c>
      <c r="B1518" s="14" t="s">
        <v>524</v>
      </c>
      <c r="C1518" s="3" t="s">
        <v>523</v>
      </c>
      <c r="D1518" s="3"/>
      <c r="E1518" s="2">
        <v>1</v>
      </c>
    </row>
    <row r="1519" spans="1:5" x14ac:dyDescent="0.3">
      <c r="A1519" s="3" t="s">
        <v>85</v>
      </c>
      <c r="B1519" s="14" t="s">
        <v>522</v>
      </c>
      <c r="C1519" s="3" t="s">
        <v>521</v>
      </c>
      <c r="D1519" s="3"/>
      <c r="E1519" s="2">
        <v>1</v>
      </c>
    </row>
    <row r="1520" spans="1:5" x14ac:dyDescent="0.3">
      <c r="A1520" s="3" t="s">
        <v>85</v>
      </c>
      <c r="B1520" s="14" t="s">
        <v>520</v>
      </c>
      <c r="C1520" s="3" t="s">
        <v>519</v>
      </c>
      <c r="D1520" s="3"/>
      <c r="E1520" s="2">
        <v>1</v>
      </c>
    </row>
    <row r="1521" spans="1:5" x14ac:dyDescent="0.3">
      <c r="A1521" s="3" t="s">
        <v>85</v>
      </c>
      <c r="B1521" s="14" t="s">
        <v>518</v>
      </c>
      <c r="C1521" s="3" t="s">
        <v>517</v>
      </c>
      <c r="D1521" s="3"/>
      <c r="E1521" s="2">
        <v>2</v>
      </c>
    </row>
    <row r="1522" spans="1:5" x14ac:dyDescent="0.3">
      <c r="A1522" s="3" t="s">
        <v>85</v>
      </c>
      <c r="B1522" s="14" t="s">
        <v>516</v>
      </c>
      <c r="C1522" s="3" t="s">
        <v>515</v>
      </c>
      <c r="D1522" s="3"/>
      <c r="E1522" s="2">
        <v>1</v>
      </c>
    </row>
    <row r="1523" spans="1:5" x14ac:dyDescent="0.3">
      <c r="A1523" s="3" t="s">
        <v>85</v>
      </c>
      <c r="B1523" s="14" t="s">
        <v>514</v>
      </c>
      <c r="C1523" s="3" t="s">
        <v>513</v>
      </c>
      <c r="D1523" s="3"/>
      <c r="E1523" s="2">
        <v>7</v>
      </c>
    </row>
    <row r="1524" spans="1:5" x14ac:dyDescent="0.3">
      <c r="A1524" s="3" t="s">
        <v>85</v>
      </c>
      <c r="B1524" s="14" t="s">
        <v>512</v>
      </c>
      <c r="C1524" s="3" t="s">
        <v>310</v>
      </c>
      <c r="D1524" s="3"/>
      <c r="E1524" s="2">
        <v>5</v>
      </c>
    </row>
    <row r="1525" spans="1:5" x14ac:dyDescent="0.3">
      <c r="A1525" s="3" t="s">
        <v>85</v>
      </c>
      <c r="B1525" s="14" t="s">
        <v>511</v>
      </c>
      <c r="C1525" s="3" t="s">
        <v>383</v>
      </c>
      <c r="D1525" s="3"/>
      <c r="E1525" s="2">
        <v>17</v>
      </c>
    </row>
    <row r="1526" spans="1:5" x14ac:dyDescent="0.3">
      <c r="A1526" s="3" t="s">
        <v>85</v>
      </c>
      <c r="B1526" s="14" t="s">
        <v>510</v>
      </c>
      <c r="C1526" s="3" t="s">
        <v>509</v>
      </c>
      <c r="D1526" s="3"/>
      <c r="E1526" s="2">
        <v>5</v>
      </c>
    </row>
    <row r="1527" spans="1:5" x14ac:dyDescent="0.3">
      <c r="A1527" s="3" t="s">
        <v>85</v>
      </c>
      <c r="B1527" s="14" t="s">
        <v>508</v>
      </c>
      <c r="C1527" s="3" t="s">
        <v>507</v>
      </c>
      <c r="D1527" s="3"/>
      <c r="E1527" s="2">
        <v>9</v>
      </c>
    </row>
    <row r="1528" spans="1:5" x14ac:dyDescent="0.3">
      <c r="A1528" s="3" t="s">
        <v>85</v>
      </c>
      <c r="B1528" s="14" t="s">
        <v>506</v>
      </c>
      <c r="C1528" s="3" t="s">
        <v>505</v>
      </c>
      <c r="D1528" s="3"/>
      <c r="E1528" s="2">
        <v>25</v>
      </c>
    </row>
    <row r="1529" spans="1:5" x14ac:dyDescent="0.3">
      <c r="A1529" s="3" t="s">
        <v>85</v>
      </c>
      <c r="B1529" s="14" t="s">
        <v>504</v>
      </c>
      <c r="C1529" s="3" t="s">
        <v>503</v>
      </c>
      <c r="D1529" s="3"/>
      <c r="E1529" s="2">
        <v>9</v>
      </c>
    </row>
    <row r="1530" spans="1:5" x14ac:dyDescent="0.3">
      <c r="A1530" s="3" t="s">
        <v>85</v>
      </c>
      <c r="B1530" s="14" t="s">
        <v>502</v>
      </c>
      <c r="C1530" s="3" t="s">
        <v>501</v>
      </c>
      <c r="D1530" s="3"/>
      <c r="E1530" s="2">
        <v>1</v>
      </c>
    </row>
    <row r="1531" spans="1:5" x14ac:dyDescent="0.3">
      <c r="A1531" s="3" t="s">
        <v>85</v>
      </c>
      <c r="B1531" s="14" t="s">
        <v>500</v>
      </c>
      <c r="C1531" s="3" t="s">
        <v>499</v>
      </c>
      <c r="D1531" s="3"/>
      <c r="E1531" s="2">
        <v>9</v>
      </c>
    </row>
    <row r="1532" spans="1:5" x14ac:dyDescent="0.3">
      <c r="A1532" s="3" t="s">
        <v>85</v>
      </c>
      <c r="B1532" s="14" t="s">
        <v>498</v>
      </c>
      <c r="C1532" s="3" t="s">
        <v>497</v>
      </c>
      <c r="D1532" s="3"/>
      <c r="E1532" s="2">
        <v>11</v>
      </c>
    </row>
    <row r="1533" spans="1:5" x14ac:dyDescent="0.3">
      <c r="A1533" s="3" t="s">
        <v>85</v>
      </c>
      <c r="B1533" s="14" t="s">
        <v>496</v>
      </c>
      <c r="C1533" s="3" t="s">
        <v>495</v>
      </c>
      <c r="D1533" s="3"/>
      <c r="E1533" s="2">
        <v>23</v>
      </c>
    </row>
    <row r="1534" spans="1:5" x14ac:dyDescent="0.3">
      <c r="A1534" s="3" t="s">
        <v>85</v>
      </c>
      <c r="B1534" s="14" t="s">
        <v>494</v>
      </c>
      <c r="C1534" s="3" t="s">
        <v>493</v>
      </c>
      <c r="D1534" s="3"/>
      <c r="E1534" s="2">
        <v>7</v>
      </c>
    </row>
    <row r="1535" spans="1:5" x14ac:dyDescent="0.3">
      <c r="A1535" s="3" t="s">
        <v>85</v>
      </c>
      <c r="B1535" s="14" t="s">
        <v>492</v>
      </c>
      <c r="C1535" s="3" t="s">
        <v>491</v>
      </c>
      <c r="D1535" s="3"/>
      <c r="E1535" s="2">
        <v>11</v>
      </c>
    </row>
    <row r="1536" spans="1:5" x14ac:dyDescent="0.3">
      <c r="A1536" s="3" t="s">
        <v>85</v>
      </c>
      <c r="B1536" s="14" t="s">
        <v>490</v>
      </c>
      <c r="C1536" s="3" t="s">
        <v>489</v>
      </c>
      <c r="D1536" s="3"/>
      <c r="E1536" s="2">
        <v>7</v>
      </c>
    </row>
    <row r="1537" spans="1:5" x14ac:dyDescent="0.3">
      <c r="A1537" s="3" t="s">
        <v>85</v>
      </c>
      <c r="B1537" s="14" t="s">
        <v>488</v>
      </c>
      <c r="C1537" s="3" t="s">
        <v>487</v>
      </c>
      <c r="D1537" s="3"/>
      <c r="E1537" s="2">
        <v>9</v>
      </c>
    </row>
    <row r="1538" spans="1:5" x14ac:dyDescent="0.3">
      <c r="A1538" s="3" t="s">
        <v>85</v>
      </c>
      <c r="B1538" s="14" t="s">
        <v>486</v>
      </c>
      <c r="C1538" s="3" t="s">
        <v>485</v>
      </c>
      <c r="D1538" s="3"/>
      <c r="E1538" s="2">
        <v>1</v>
      </c>
    </row>
    <row r="1539" spans="1:5" x14ac:dyDescent="0.3">
      <c r="A1539" s="3" t="s">
        <v>85</v>
      </c>
      <c r="B1539" s="14" t="s">
        <v>484</v>
      </c>
      <c r="C1539" s="3" t="s">
        <v>483</v>
      </c>
      <c r="D1539" s="3"/>
      <c r="E1539" s="2">
        <v>16</v>
      </c>
    </row>
    <row r="1540" spans="1:5" x14ac:dyDescent="0.3">
      <c r="A1540" s="3" t="s">
        <v>85</v>
      </c>
      <c r="B1540" s="14" t="s">
        <v>482</v>
      </c>
      <c r="C1540" s="3" t="s">
        <v>481</v>
      </c>
      <c r="D1540" s="3"/>
      <c r="E1540" s="2">
        <v>1</v>
      </c>
    </row>
    <row r="1541" spans="1:5" x14ac:dyDescent="0.3">
      <c r="A1541" s="3" t="s">
        <v>85</v>
      </c>
      <c r="B1541" s="14" t="s">
        <v>480</v>
      </c>
      <c r="C1541" s="3" t="s">
        <v>479</v>
      </c>
      <c r="D1541" s="3"/>
      <c r="E1541" s="2">
        <v>2</v>
      </c>
    </row>
    <row r="1542" spans="1:5" x14ac:dyDescent="0.3">
      <c r="A1542" s="3" t="s">
        <v>85</v>
      </c>
      <c r="B1542" s="14" t="s">
        <v>478</v>
      </c>
      <c r="C1542" s="3" t="s">
        <v>477</v>
      </c>
      <c r="D1542" s="3"/>
      <c r="E1542" s="2">
        <v>4</v>
      </c>
    </row>
    <row r="1543" spans="1:5" x14ac:dyDescent="0.3">
      <c r="A1543" s="3" t="s">
        <v>85</v>
      </c>
      <c r="B1543" s="14" t="s">
        <v>476</v>
      </c>
      <c r="C1543" s="3" t="s">
        <v>475</v>
      </c>
      <c r="D1543" s="3"/>
      <c r="E1543" s="2">
        <v>2</v>
      </c>
    </row>
    <row r="1544" spans="1:5" x14ac:dyDescent="0.3">
      <c r="A1544" s="3" t="s">
        <v>85</v>
      </c>
      <c r="B1544" s="14" t="s">
        <v>474</v>
      </c>
      <c r="C1544" s="3" t="s">
        <v>144</v>
      </c>
      <c r="D1544" s="3"/>
      <c r="E1544" s="2">
        <v>4</v>
      </c>
    </row>
    <row r="1545" spans="1:5" x14ac:dyDescent="0.3">
      <c r="A1545" s="3" t="s">
        <v>85</v>
      </c>
      <c r="B1545" s="14" t="s">
        <v>473</v>
      </c>
      <c r="C1545" s="3" t="s">
        <v>472</v>
      </c>
      <c r="D1545" s="3"/>
      <c r="E1545" s="2">
        <v>3</v>
      </c>
    </row>
    <row r="1546" spans="1:5" x14ac:dyDescent="0.3">
      <c r="A1546" s="3" t="s">
        <v>85</v>
      </c>
      <c r="B1546" s="14" t="s">
        <v>471</v>
      </c>
      <c r="C1546" s="3" t="s">
        <v>92</v>
      </c>
      <c r="D1546" s="3"/>
      <c r="E1546" s="2">
        <v>10</v>
      </c>
    </row>
    <row r="1547" spans="1:5" x14ac:dyDescent="0.3">
      <c r="A1547" s="3" t="s">
        <v>85</v>
      </c>
      <c r="B1547" s="14" t="s">
        <v>470</v>
      </c>
      <c r="C1547" s="3" t="s">
        <v>469</v>
      </c>
      <c r="D1547" s="3"/>
      <c r="E1547" s="2">
        <v>20</v>
      </c>
    </row>
    <row r="1548" spans="1:5" x14ac:dyDescent="0.3">
      <c r="A1548" s="3" t="s">
        <v>85</v>
      </c>
      <c r="B1548" s="14" t="s">
        <v>468</v>
      </c>
      <c r="C1548" s="3" t="s">
        <v>258</v>
      </c>
      <c r="D1548" s="3"/>
      <c r="E1548" s="2">
        <v>13</v>
      </c>
    </row>
    <row r="1549" spans="1:5" x14ac:dyDescent="0.3">
      <c r="A1549" s="3" t="s">
        <v>85</v>
      </c>
      <c r="B1549" s="14" t="s">
        <v>467</v>
      </c>
      <c r="C1549" s="3" t="s">
        <v>466</v>
      </c>
      <c r="D1549" s="3"/>
      <c r="E1549" s="2">
        <v>20</v>
      </c>
    </row>
    <row r="1550" spans="1:5" x14ac:dyDescent="0.3">
      <c r="A1550" s="3" t="s">
        <v>85</v>
      </c>
      <c r="B1550" s="14" t="s">
        <v>465</v>
      </c>
      <c r="C1550" s="3" t="s">
        <v>464</v>
      </c>
      <c r="D1550" s="3"/>
      <c r="E1550" s="2">
        <v>5</v>
      </c>
    </row>
    <row r="1551" spans="1:5" x14ac:dyDescent="0.3">
      <c r="A1551" s="3" t="s">
        <v>85</v>
      </c>
      <c r="B1551" s="14" t="s">
        <v>463</v>
      </c>
      <c r="C1551" s="3" t="s">
        <v>454</v>
      </c>
      <c r="D1551" s="3"/>
      <c r="E1551" s="2">
        <v>1</v>
      </c>
    </row>
    <row r="1552" spans="1:5" x14ac:dyDescent="0.3">
      <c r="A1552" s="3" t="s">
        <v>85</v>
      </c>
      <c r="B1552" s="14" t="s">
        <v>462</v>
      </c>
      <c r="C1552" s="3" t="s">
        <v>461</v>
      </c>
      <c r="D1552" s="3"/>
      <c r="E1552" s="2">
        <f>81</f>
        <v>81</v>
      </c>
    </row>
    <row r="1553" spans="1:5" x14ac:dyDescent="0.3">
      <c r="A1553" s="3" t="s">
        <v>85</v>
      </c>
      <c r="B1553" s="14" t="s">
        <v>460</v>
      </c>
      <c r="C1553" s="3" t="s">
        <v>458</v>
      </c>
      <c r="D1553" s="3"/>
      <c r="E1553" s="2">
        <v>5</v>
      </c>
    </row>
    <row r="1554" spans="1:5" x14ac:dyDescent="0.3">
      <c r="A1554" s="3" t="s">
        <v>85</v>
      </c>
      <c r="B1554" s="14" t="s">
        <v>459</v>
      </c>
      <c r="C1554" s="3" t="s">
        <v>458</v>
      </c>
      <c r="D1554" s="3"/>
      <c r="E1554" s="2">
        <v>5</v>
      </c>
    </row>
    <row r="1555" spans="1:5" x14ac:dyDescent="0.3">
      <c r="A1555" s="3" t="s">
        <v>85</v>
      </c>
      <c r="B1555" s="14" t="s">
        <v>457</v>
      </c>
      <c r="C1555" s="3" t="s">
        <v>456</v>
      </c>
      <c r="D1555" s="3"/>
      <c r="E1555" s="2">
        <v>2</v>
      </c>
    </row>
    <row r="1556" spans="1:5" x14ac:dyDescent="0.3">
      <c r="A1556" s="3" t="s">
        <v>85</v>
      </c>
      <c r="B1556" s="14" t="s">
        <v>455</v>
      </c>
      <c r="C1556" s="3" t="s">
        <v>454</v>
      </c>
      <c r="D1556" s="3"/>
      <c r="E1556" s="2">
        <v>5</v>
      </c>
    </row>
    <row r="1557" spans="1:5" x14ac:dyDescent="0.3">
      <c r="A1557" s="3" t="s">
        <v>85</v>
      </c>
      <c r="B1557" s="14" t="s">
        <v>453</v>
      </c>
      <c r="C1557" s="3" t="s">
        <v>452</v>
      </c>
      <c r="D1557" s="3"/>
      <c r="E1557" s="2">
        <v>1</v>
      </c>
    </row>
    <row r="1558" spans="1:5" x14ac:dyDescent="0.3">
      <c r="A1558" s="3" t="s">
        <v>85</v>
      </c>
      <c r="B1558" s="14" t="s">
        <v>451</v>
      </c>
      <c r="C1558" s="3" t="s">
        <v>450</v>
      </c>
      <c r="D1558" s="3"/>
      <c r="E1558" s="2">
        <v>4</v>
      </c>
    </row>
    <row r="1559" spans="1:5" x14ac:dyDescent="0.3">
      <c r="A1559" s="3" t="s">
        <v>85</v>
      </c>
      <c r="B1559" s="14" t="s">
        <v>449</v>
      </c>
      <c r="C1559" s="3" t="s">
        <v>448</v>
      </c>
      <c r="D1559" s="3"/>
      <c r="E1559" s="2">
        <v>5</v>
      </c>
    </row>
    <row r="1560" spans="1:5" x14ac:dyDescent="0.3">
      <c r="A1560" s="3" t="s">
        <v>85</v>
      </c>
      <c r="B1560" s="14" t="s">
        <v>447</v>
      </c>
      <c r="C1560" s="3" t="s">
        <v>446</v>
      </c>
      <c r="D1560" s="3"/>
      <c r="E1560" s="2">
        <v>2</v>
      </c>
    </row>
    <row r="1561" spans="1:5" x14ac:dyDescent="0.3">
      <c r="A1561" s="3" t="s">
        <v>85</v>
      </c>
      <c r="B1561" s="14" t="s">
        <v>445</v>
      </c>
      <c r="C1561" s="3" t="s">
        <v>444</v>
      </c>
      <c r="D1561" s="3"/>
      <c r="E1561" s="2">
        <v>7</v>
      </c>
    </row>
    <row r="1562" spans="1:5" x14ac:dyDescent="0.3">
      <c r="A1562" s="3" t="s">
        <v>85</v>
      </c>
      <c r="B1562" s="14" t="s">
        <v>443</v>
      </c>
      <c r="C1562" s="3" t="s">
        <v>442</v>
      </c>
      <c r="D1562" s="3"/>
      <c r="E1562" s="2">
        <v>7</v>
      </c>
    </row>
    <row r="1563" spans="1:5" x14ac:dyDescent="0.3">
      <c r="A1563" s="3" t="s">
        <v>85</v>
      </c>
      <c r="B1563" s="14" t="s">
        <v>441</v>
      </c>
      <c r="C1563" s="3" t="s">
        <v>440</v>
      </c>
      <c r="D1563" s="3"/>
      <c r="E1563" s="2">
        <v>7</v>
      </c>
    </row>
    <row r="1564" spans="1:5" x14ac:dyDescent="0.3">
      <c r="A1564" s="3" t="s">
        <v>85</v>
      </c>
      <c r="B1564" s="14" t="s">
        <v>439</v>
      </c>
      <c r="C1564" s="3" t="s">
        <v>438</v>
      </c>
      <c r="D1564" s="3"/>
      <c r="E1564" s="2">
        <v>2</v>
      </c>
    </row>
    <row r="1565" spans="1:5" x14ac:dyDescent="0.3">
      <c r="A1565" s="3" t="s">
        <v>85</v>
      </c>
      <c r="B1565" s="14" t="s">
        <v>437</v>
      </c>
      <c r="C1565" s="3" t="s">
        <v>436</v>
      </c>
      <c r="D1565" s="3"/>
      <c r="E1565" s="2">
        <v>1</v>
      </c>
    </row>
    <row r="1566" spans="1:5" x14ac:dyDescent="0.3">
      <c r="A1566" s="3" t="s">
        <v>85</v>
      </c>
      <c r="B1566" s="14" t="s">
        <v>435</v>
      </c>
      <c r="C1566" s="3" t="s">
        <v>434</v>
      </c>
      <c r="D1566" s="3"/>
      <c r="E1566" s="2">
        <v>2</v>
      </c>
    </row>
    <row r="1567" spans="1:5" x14ac:dyDescent="0.3">
      <c r="A1567" s="3" t="s">
        <v>85</v>
      </c>
      <c r="B1567" s="14" t="s">
        <v>433</v>
      </c>
      <c r="C1567" s="3" t="s">
        <v>432</v>
      </c>
      <c r="D1567" s="3"/>
      <c r="E1567" s="2">
        <v>3</v>
      </c>
    </row>
    <row r="1568" spans="1:5" x14ac:dyDescent="0.3">
      <c r="A1568" s="3" t="s">
        <v>85</v>
      </c>
      <c r="B1568" s="14" t="s">
        <v>431</v>
      </c>
      <c r="C1568" s="3" t="s">
        <v>430</v>
      </c>
      <c r="D1568" s="3"/>
      <c r="E1568" s="2">
        <v>1</v>
      </c>
    </row>
    <row r="1569" spans="1:5" x14ac:dyDescent="0.3">
      <c r="A1569" s="3" t="s">
        <v>85</v>
      </c>
      <c r="B1569" s="14" t="s">
        <v>429</v>
      </c>
      <c r="C1569" s="3" t="s">
        <v>428</v>
      </c>
      <c r="D1569" s="3"/>
      <c r="E1569" s="2">
        <v>3</v>
      </c>
    </row>
    <row r="1570" spans="1:5" x14ac:dyDescent="0.3">
      <c r="A1570" s="3" t="s">
        <v>85</v>
      </c>
      <c r="B1570" s="14" t="s">
        <v>427</v>
      </c>
      <c r="C1570" s="3" t="s">
        <v>426</v>
      </c>
      <c r="D1570" s="3"/>
      <c r="E1570" s="2">
        <v>2</v>
      </c>
    </row>
    <row r="1571" spans="1:5" x14ac:dyDescent="0.3">
      <c r="A1571" s="3" t="s">
        <v>85</v>
      </c>
      <c r="B1571" s="14" t="s">
        <v>425</v>
      </c>
      <c r="C1571" s="3" t="s">
        <v>424</v>
      </c>
      <c r="D1571" s="3"/>
      <c r="E1571" s="2">
        <v>1</v>
      </c>
    </row>
    <row r="1572" spans="1:5" x14ac:dyDescent="0.3">
      <c r="A1572" s="3" t="s">
        <v>85</v>
      </c>
      <c r="B1572" s="14" t="s">
        <v>423</v>
      </c>
      <c r="C1572" s="3" t="s">
        <v>422</v>
      </c>
      <c r="D1572" s="3"/>
      <c r="E1572" s="2">
        <v>2</v>
      </c>
    </row>
    <row r="1573" spans="1:5" x14ac:dyDescent="0.3">
      <c r="A1573" s="3" t="s">
        <v>85</v>
      </c>
      <c r="B1573" s="14" t="s">
        <v>421</v>
      </c>
      <c r="C1573" s="3" t="s">
        <v>420</v>
      </c>
      <c r="D1573" s="3"/>
      <c r="E1573" s="2">
        <v>4</v>
      </c>
    </row>
    <row r="1574" spans="1:5" x14ac:dyDescent="0.3">
      <c r="A1574" s="3" t="s">
        <v>85</v>
      </c>
      <c r="B1574" s="14" t="s">
        <v>419</v>
      </c>
      <c r="C1574" s="3" t="s">
        <v>418</v>
      </c>
      <c r="D1574" s="3"/>
      <c r="E1574" s="2">
        <v>2</v>
      </c>
    </row>
    <row r="1575" spans="1:5" x14ac:dyDescent="0.3">
      <c r="A1575" s="3" t="s">
        <v>85</v>
      </c>
      <c r="B1575" s="14" t="s">
        <v>417</v>
      </c>
      <c r="C1575" s="3" t="s">
        <v>416</v>
      </c>
      <c r="D1575" s="3"/>
      <c r="E1575" s="2">
        <v>1</v>
      </c>
    </row>
    <row r="1576" spans="1:5" x14ac:dyDescent="0.3">
      <c r="A1576" s="3" t="s">
        <v>85</v>
      </c>
      <c r="B1576" s="14" t="s">
        <v>415</v>
      </c>
      <c r="C1576" s="3" t="s">
        <v>414</v>
      </c>
      <c r="D1576" s="3"/>
      <c r="E1576" s="2">
        <v>4</v>
      </c>
    </row>
    <row r="1577" spans="1:5" x14ac:dyDescent="0.3">
      <c r="A1577" s="3" t="s">
        <v>85</v>
      </c>
      <c r="B1577" s="14" t="s">
        <v>413</v>
      </c>
      <c r="C1577" s="3" t="s">
        <v>412</v>
      </c>
      <c r="D1577" s="3"/>
      <c r="E1577" s="2">
        <v>5</v>
      </c>
    </row>
    <row r="1578" spans="1:5" x14ac:dyDescent="0.3">
      <c r="A1578" s="3" t="s">
        <v>85</v>
      </c>
      <c r="B1578" s="14" t="s">
        <v>411</v>
      </c>
      <c r="C1578" s="3" t="s">
        <v>410</v>
      </c>
      <c r="D1578" s="3"/>
      <c r="E1578" s="2">
        <v>2</v>
      </c>
    </row>
    <row r="1579" spans="1:5" x14ac:dyDescent="0.3">
      <c r="A1579" s="3" t="s">
        <v>85</v>
      </c>
      <c r="B1579" s="14" t="s">
        <v>409</v>
      </c>
      <c r="C1579" s="3" t="s">
        <v>408</v>
      </c>
      <c r="D1579" s="3"/>
      <c r="E1579" s="2">
        <v>3</v>
      </c>
    </row>
    <row r="1580" spans="1:5" x14ac:dyDescent="0.3">
      <c r="A1580" s="3" t="s">
        <v>85</v>
      </c>
      <c r="B1580" s="14" t="s">
        <v>407</v>
      </c>
      <c r="C1580" s="3" t="s">
        <v>406</v>
      </c>
      <c r="D1580" s="3"/>
      <c r="E1580" s="2">
        <v>3</v>
      </c>
    </row>
    <row r="1581" spans="1:5" x14ac:dyDescent="0.3">
      <c r="A1581" s="3" t="s">
        <v>85</v>
      </c>
      <c r="B1581" s="14" t="s">
        <v>405</v>
      </c>
      <c r="C1581" s="3" t="s">
        <v>404</v>
      </c>
      <c r="D1581" s="3"/>
      <c r="E1581" s="2">
        <v>5</v>
      </c>
    </row>
    <row r="1582" spans="1:5" x14ac:dyDescent="0.3">
      <c r="A1582" s="3" t="s">
        <v>85</v>
      </c>
      <c r="B1582" s="14" t="s">
        <v>403</v>
      </c>
      <c r="C1582" s="3" t="s">
        <v>402</v>
      </c>
      <c r="D1582" s="3"/>
      <c r="E1582" s="2">
        <v>2</v>
      </c>
    </row>
    <row r="1583" spans="1:5" x14ac:dyDescent="0.3">
      <c r="A1583" s="3" t="s">
        <v>85</v>
      </c>
      <c r="B1583" s="14" t="s">
        <v>401</v>
      </c>
      <c r="C1583" s="3" t="s">
        <v>400</v>
      </c>
      <c r="D1583" s="3"/>
      <c r="E1583" s="2">
        <v>4</v>
      </c>
    </row>
    <row r="1584" spans="1:5" x14ac:dyDescent="0.3">
      <c r="A1584" s="3" t="s">
        <v>85</v>
      </c>
      <c r="B1584" s="14" t="s">
        <v>399</v>
      </c>
      <c r="C1584" s="3" t="s">
        <v>98</v>
      </c>
      <c r="D1584" s="3"/>
      <c r="E1584" s="2">
        <v>1</v>
      </c>
    </row>
    <row r="1585" spans="1:5" x14ac:dyDescent="0.3">
      <c r="A1585" s="3" t="s">
        <v>85</v>
      </c>
      <c r="B1585" s="14" t="s">
        <v>398</v>
      </c>
      <c r="C1585" s="3" t="s">
        <v>397</v>
      </c>
      <c r="D1585" s="3"/>
      <c r="E1585" s="2">
        <f>10-4</f>
        <v>6</v>
      </c>
    </row>
    <row r="1586" spans="1:5" x14ac:dyDescent="0.3">
      <c r="A1586" s="3" t="s">
        <v>85</v>
      </c>
      <c r="B1586" s="14" t="s">
        <v>396</v>
      </c>
      <c r="C1586" s="3" t="s">
        <v>154</v>
      </c>
      <c r="D1586" s="3"/>
      <c r="E1586" s="2">
        <v>4</v>
      </c>
    </row>
    <row r="1587" spans="1:5" x14ac:dyDescent="0.3">
      <c r="A1587" s="3" t="s">
        <v>85</v>
      </c>
      <c r="B1587" s="14" t="s">
        <v>395</v>
      </c>
      <c r="C1587" s="3" t="s">
        <v>394</v>
      </c>
      <c r="D1587" s="3"/>
      <c r="E1587" s="2">
        <v>3</v>
      </c>
    </row>
    <row r="1588" spans="1:5" x14ac:dyDescent="0.3">
      <c r="A1588" s="3" t="s">
        <v>85</v>
      </c>
      <c r="B1588" s="14" t="s">
        <v>393</v>
      </c>
      <c r="C1588" s="3" t="s">
        <v>392</v>
      </c>
      <c r="D1588" s="3"/>
      <c r="E1588" s="2">
        <v>2</v>
      </c>
    </row>
    <row r="1589" spans="1:5" x14ac:dyDescent="0.3">
      <c r="A1589" s="3" t="s">
        <v>85</v>
      </c>
      <c r="B1589" s="14" t="s">
        <v>391</v>
      </c>
      <c r="C1589" s="3" t="s">
        <v>390</v>
      </c>
      <c r="D1589" s="3"/>
      <c r="E1589" s="2">
        <v>2</v>
      </c>
    </row>
    <row r="1590" spans="1:5" x14ac:dyDescent="0.3">
      <c r="A1590" s="3" t="s">
        <v>85</v>
      </c>
      <c r="B1590" s="14" t="s">
        <v>389</v>
      </c>
      <c r="C1590" s="3" t="s">
        <v>388</v>
      </c>
      <c r="D1590" s="3"/>
      <c r="E1590" s="2">
        <v>2</v>
      </c>
    </row>
    <row r="1591" spans="1:5" x14ac:dyDescent="0.3">
      <c r="A1591" s="3" t="s">
        <v>85</v>
      </c>
      <c r="B1591" s="14" t="s">
        <v>387</v>
      </c>
      <c r="C1591" s="3" t="s">
        <v>116</v>
      </c>
      <c r="D1591" s="3"/>
      <c r="E1591" s="2">
        <v>1</v>
      </c>
    </row>
    <row r="1592" spans="1:5" x14ac:dyDescent="0.3">
      <c r="A1592" s="3" t="s">
        <v>85</v>
      </c>
      <c r="B1592" s="14" t="s">
        <v>386</v>
      </c>
      <c r="C1592" s="3" t="s">
        <v>385</v>
      </c>
      <c r="D1592" s="3"/>
      <c r="E1592" s="2">
        <v>3</v>
      </c>
    </row>
    <row r="1593" spans="1:5" x14ac:dyDescent="0.3">
      <c r="A1593" s="3" t="s">
        <v>85</v>
      </c>
      <c r="B1593" s="14" t="s">
        <v>384</v>
      </c>
      <c r="C1593" s="3" t="s">
        <v>383</v>
      </c>
      <c r="D1593" s="3"/>
      <c r="E1593" s="2">
        <v>8</v>
      </c>
    </row>
    <row r="1594" spans="1:5" x14ac:dyDescent="0.3">
      <c r="A1594" s="3" t="s">
        <v>85</v>
      </c>
      <c r="B1594" s="14" t="s">
        <v>382</v>
      </c>
      <c r="C1594" s="3" t="s">
        <v>381</v>
      </c>
      <c r="D1594" s="3"/>
      <c r="E1594" s="2">
        <v>3</v>
      </c>
    </row>
    <row r="1595" spans="1:5" x14ac:dyDescent="0.3">
      <c r="A1595" s="3" t="s">
        <v>85</v>
      </c>
      <c r="B1595" s="14" t="s">
        <v>380</v>
      </c>
      <c r="C1595" s="3" t="s">
        <v>379</v>
      </c>
      <c r="D1595" s="3"/>
      <c r="E1595" s="2">
        <v>4</v>
      </c>
    </row>
    <row r="1596" spans="1:5" x14ac:dyDescent="0.3">
      <c r="A1596" s="3" t="s">
        <v>85</v>
      </c>
      <c r="B1596" s="14" t="s">
        <v>378</v>
      </c>
      <c r="C1596" s="3" t="s">
        <v>134</v>
      </c>
      <c r="D1596" s="3"/>
      <c r="E1596" s="2">
        <v>10</v>
      </c>
    </row>
    <row r="1597" spans="1:5" x14ac:dyDescent="0.3">
      <c r="A1597" s="3" t="s">
        <v>85</v>
      </c>
      <c r="B1597" s="14" t="s">
        <v>377</v>
      </c>
      <c r="C1597" s="3" t="s">
        <v>376</v>
      </c>
      <c r="D1597" s="3"/>
      <c r="E1597" s="2">
        <v>2</v>
      </c>
    </row>
    <row r="1598" spans="1:5" x14ac:dyDescent="0.3">
      <c r="A1598" s="3" t="s">
        <v>85</v>
      </c>
      <c r="B1598" s="14" t="s">
        <v>375</v>
      </c>
      <c r="C1598" s="3" t="s">
        <v>374</v>
      </c>
      <c r="D1598" s="3"/>
      <c r="E1598" s="2">
        <v>3</v>
      </c>
    </row>
    <row r="1599" spans="1:5" x14ac:dyDescent="0.3">
      <c r="A1599" s="3" t="s">
        <v>85</v>
      </c>
      <c r="B1599" s="14" t="s">
        <v>373</v>
      </c>
      <c r="C1599" s="3" t="s">
        <v>372</v>
      </c>
      <c r="D1599" s="3"/>
      <c r="E1599" s="2">
        <v>2</v>
      </c>
    </row>
    <row r="1600" spans="1:5" x14ac:dyDescent="0.3">
      <c r="A1600" s="3" t="s">
        <v>85</v>
      </c>
      <c r="B1600" s="14" t="s">
        <v>371</v>
      </c>
      <c r="C1600" s="3" t="s">
        <v>370</v>
      </c>
      <c r="D1600" s="3"/>
      <c r="E1600" s="2">
        <v>6</v>
      </c>
    </row>
    <row r="1601" spans="1:5" x14ac:dyDescent="0.3">
      <c r="A1601" s="3" t="s">
        <v>85</v>
      </c>
      <c r="B1601" s="14" t="s">
        <v>369</v>
      </c>
      <c r="C1601" s="3" t="s">
        <v>368</v>
      </c>
      <c r="D1601" s="3"/>
      <c r="E1601" s="2">
        <f>7-1</f>
        <v>6</v>
      </c>
    </row>
    <row r="1602" spans="1:5" x14ac:dyDescent="0.3">
      <c r="A1602" s="3" t="s">
        <v>85</v>
      </c>
      <c r="B1602" s="14" t="s">
        <v>367</v>
      </c>
      <c r="C1602" s="3" t="s">
        <v>366</v>
      </c>
      <c r="D1602" s="3"/>
      <c r="E1602" s="2">
        <v>1</v>
      </c>
    </row>
    <row r="1603" spans="1:5" x14ac:dyDescent="0.3">
      <c r="A1603" s="3" t="s">
        <v>85</v>
      </c>
      <c r="B1603" s="14" t="s">
        <v>365</v>
      </c>
      <c r="C1603" s="3" t="s">
        <v>364</v>
      </c>
      <c r="D1603" s="3"/>
      <c r="E1603" s="2">
        <f>3-2</f>
        <v>1</v>
      </c>
    </row>
    <row r="1604" spans="1:5" x14ac:dyDescent="0.3">
      <c r="A1604" s="3" t="s">
        <v>85</v>
      </c>
      <c r="B1604" s="14" t="s">
        <v>363</v>
      </c>
      <c r="C1604" s="3" t="s">
        <v>362</v>
      </c>
      <c r="D1604" s="3"/>
      <c r="E1604" s="2">
        <v>1</v>
      </c>
    </row>
    <row r="1605" spans="1:5" x14ac:dyDescent="0.3">
      <c r="A1605" s="3" t="s">
        <v>85</v>
      </c>
      <c r="B1605" s="14" t="s">
        <v>361</v>
      </c>
      <c r="C1605" s="3" t="s">
        <v>360</v>
      </c>
      <c r="D1605" s="3"/>
      <c r="E1605" s="2">
        <v>3</v>
      </c>
    </row>
    <row r="1606" spans="1:5" x14ac:dyDescent="0.3">
      <c r="A1606" s="3" t="s">
        <v>85</v>
      </c>
      <c r="B1606" s="14" t="s">
        <v>359</v>
      </c>
      <c r="C1606" s="3" t="s">
        <v>358</v>
      </c>
      <c r="D1606" s="3"/>
      <c r="E1606" s="2">
        <v>1</v>
      </c>
    </row>
    <row r="1607" spans="1:5" x14ac:dyDescent="0.3">
      <c r="A1607" s="3" t="s">
        <v>85</v>
      </c>
      <c r="B1607" s="14" t="s">
        <v>357</v>
      </c>
      <c r="C1607" s="3" t="s">
        <v>356</v>
      </c>
      <c r="D1607" s="3"/>
      <c r="E1607" s="2">
        <v>3</v>
      </c>
    </row>
    <row r="1608" spans="1:5" x14ac:dyDescent="0.3">
      <c r="A1608" s="3" t="s">
        <v>85</v>
      </c>
      <c r="B1608" s="14" t="s">
        <v>355</v>
      </c>
      <c r="C1608" s="3" t="s">
        <v>354</v>
      </c>
      <c r="D1608" s="3"/>
      <c r="E1608" s="2">
        <v>1</v>
      </c>
    </row>
    <row r="1609" spans="1:5" x14ac:dyDescent="0.3">
      <c r="A1609" s="3" t="s">
        <v>85</v>
      </c>
      <c r="B1609" s="14" t="s">
        <v>353</v>
      </c>
      <c r="C1609" s="3" t="s">
        <v>352</v>
      </c>
      <c r="D1609" s="3"/>
      <c r="E1609" s="2">
        <v>5</v>
      </c>
    </row>
    <row r="1610" spans="1:5" x14ac:dyDescent="0.3">
      <c r="A1610" s="3" t="s">
        <v>85</v>
      </c>
      <c r="B1610" s="14" t="s">
        <v>351</v>
      </c>
      <c r="C1610" s="3" t="s">
        <v>350</v>
      </c>
      <c r="D1610" s="3"/>
      <c r="E1610" s="2">
        <v>1</v>
      </c>
    </row>
    <row r="1611" spans="1:5" x14ac:dyDescent="0.3">
      <c r="A1611" s="3" t="s">
        <v>85</v>
      </c>
      <c r="B1611" s="14" t="s">
        <v>349</v>
      </c>
      <c r="C1611" s="3" t="s">
        <v>348</v>
      </c>
      <c r="D1611" s="3"/>
      <c r="E1611" s="2">
        <v>2</v>
      </c>
    </row>
    <row r="1612" spans="1:5" x14ac:dyDescent="0.3">
      <c r="A1612" s="3" t="s">
        <v>85</v>
      </c>
      <c r="B1612" s="14" t="s">
        <v>347</v>
      </c>
      <c r="C1612" s="3" t="s">
        <v>346</v>
      </c>
      <c r="D1612" s="3"/>
      <c r="E1612" s="2">
        <v>5</v>
      </c>
    </row>
    <row r="1613" spans="1:5" x14ac:dyDescent="0.3">
      <c r="A1613" s="3" t="s">
        <v>85</v>
      </c>
      <c r="B1613" s="14" t="s">
        <v>345</v>
      </c>
      <c r="C1613" s="3" t="s">
        <v>344</v>
      </c>
      <c r="D1613" s="3"/>
      <c r="E1613" s="2">
        <v>1</v>
      </c>
    </row>
    <row r="1614" spans="1:5" x14ac:dyDescent="0.3">
      <c r="A1614" s="3" t="s">
        <v>85</v>
      </c>
      <c r="B1614" s="14" t="s">
        <v>343</v>
      </c>
      <c r="C1614" s="3" t="s">
        <v>221</v>
      </c>
      <c r="D1614" s="3"/>
      <c r="E1614" s="2">
        <v>5</v>
      </c>
    </row>
    <row r="1615" spans="1:5" x14ac:dyDescent="0.3">
      <c r="A1615" s="3" t="s">
        <v>85</v>
      </c>
      <c r="B1615" s="14" t="s">
        <v>342</v>
      </c>
      <c r="C1615" s="3" t="s">
        <v>341</v>
      </c>
      <c r="D1615" s="3"/>
      <c r="E1615" s="2">
        <v>1</v>
      </c>
    </row>
    <row r="1616" spans="1:5" x14ac:dyDescent="0.3">
      <c r="A1616" s="3" t="s">
        <v>85</v>
      </c>
      <c r="B1616" s="14" t="s">
        <v>340</v>
      </c>
      <c r="C1616" s="3" t="s">
        <v>339</v>
      </c>
      <c r="D1616" s="3"/>
      <c r="E1616" s="2">
        <v>1</v>
      </c>
    </row>
    <row r="1617" spans="1:5" x14ac:dyDescent="0.3">
      <c r="A1617" s="3" t="s">
        <v>85</v>
      </c>
      <c r="B1617" s="14" t="s">
        <v>338</v>
      </c>
      <c r="C1617" s="3" t="s">
        <v>337</v>
      </c>
      <c r="D1617" s="3"/>
      <c r="E1617" s="2">
        <v>5</v>
      </c>
    </row>
    <row r="1618" spans="1:5" x14ac:dyDescent="0.3">
      <c r="A1618" s="3" t="s">
        <v>85</v>
      </c>
      <c r="B1618" s="14" t="s">
        <v>336</v>
      </c>
      <c r="C1618" s="3" t="s">
        <v>335</v>
      </c>
      <c r="D1618" s="3"/>
      <c r="E1618" s="2">
        <v>1</v>
      </c>
    </row>
    <row r="1619" spans="1:5" x14ac:dyDescent="0.3">
      <c r="A1619" s="3" t="s">
        <v>85</v>
      </c>
      <c r="B1619" s="14" t="s">
        <v>334</v>
      </c>
      <c r="C1619" s="3" t="s">
        <v>333</v>
      </c>
      <c r="D1619" s="3"/>
      <c r="E1619" s="2">
        <v>2</v>
      </c>
    </row>
    <row r="1620" spans="1:5" x14ac:dyDescent="0.3">
      <c r="A1620" s="3" t="s">
        <v>85</v>
      </c>
      <c r="B1620" s="14" t="s">
        <v>332</v>
      </c>
      <c r="C1620" s="3" t="s">
        <v>331</v>
      </c>
      <c r="D1620" s="3"/>
      <c r="E1620" s="2">
        <f>46-1</f>
        <v>45</v>
      </c>
    </row>
    <row r="1621" spans="1:5" x14ac:dyDescent="0.3">
      <c r="A1621" s="3" t="s">
        <v>85</v>
      </c>
      <c r="B1621" s="14" t="s">
        <v>330</v>
      </c>
      <c r="C1621" s="3" t="s">
        <v>329</v>
      </c>
      <c r="D1621" s="3"/>
      <c r="E1621" s="2">
        <v>8</v>
      </c>
    </row>
    <row r="1622" spans="1:5" x14ac:dyDescent="0.3">
      <c r="A1622" s="3" t="s">
        <v>85</v>
      </c>
      <c r="B1622" s="14" t="s">
        <v>328</v>
      </c>
      <c r="C1622" s="3" t="s">
        <v>327</v>
      </c>
      <c r="D1622" s="3"/>
      <c r="E1622" s="2">
        <v>5</v>
      </c>
    </row>
    <row r="1623" spans="1:5" x14ac:dyDescent="0.3">
      <c r="A1623" s="3" t="s">
        <v>85</v>
      </c>
      <c r="B1623" s="14" t="s">
        <v>326</v>
      </c>
      <c r="C1623" s="3" t="s">
        <v>325</v>
      </c>
      <c r="D1623" s="3"/>
      <c r="E1623" s="2">
        <v>2</v>
      </c>
    </row>
    <row r="1624" spans="1:5" x14ac:dyDescent="0.3">
      <c r="A1624" s="3" t="s">
        <v>85</v>
      </c>
      <c r="B1624" s="14" t="s">
        <v>324</v>
      </c>
      <c r="C1624" s="3" t="s">
        <v>323</v>
      </c>
      <c r="D1624" s="3"/>
      <c r="E1624" s="2">
        <v>2</v>
      </c>
    </row>
    <row r="1625" spans="1:5" x14ac:dyDescent="0.3">
      <c r="A1625" s="3" t="s">
        <v>85</v>
      </c>
      <c r="B1625" s="14" t="s">
        <v>322</v>
      </c>
      <c r="C1625" s="3" t="s">
        <v>321</v>
      </c>
      <c r="D1625" s="3"/>
      <c r="E1625" s="2">
        <v>1</v>
      </c>
    </row>
    <row r="1626" spans="1:5" x14ac:dyDescent="0.3">
      <c r="A1626" s="3" t="s">
        <v>85</v>
      </c>
      <c r="B1626" s="14" t="s">
        <v>320</v>
      </c>
      <c r="C1626" s="3" t="s">
        <v>256</v>
      </c>
      <c r="D1626" s="3"/>
      <c r="E1626" s="2">
        <v>5</v>
      </c>
    </row>
    <row r="1627" spans="1:5" x14ac:dyDescent="0.3">
      <c r="A1627" s="3" t="s">
        <v>85</v>
      </c>
      <c r="B1627" s="14" t="s">
        <v>319</v>
      </c>
      <c r="C1627" s="3" t="s">
        <v>318</v>
      </c>
      <c r="D1627" s="3"/>
      <c r="E1627" s="2">
        <v>1</v>
      </c>
    </row>
    <row r="1628" spans="1:5" x14ac:dyDescent="0.3">
      <c r="A1628" s="3" t="s">
        <v>85</v>
      </c>
      <c r="B1628" s="14" t="s">
        <v>317</v>
      </c>
      <c r="C1628" s="3" t="s">
        <v>316</v>
      </c>
      <c r="D1628" s="3"/>
      <c r="E1628" s="2">
        <v>5</v>
      </c>
    </row>
    <row r="1629" spans="1:5" x14ac:dyDescent="0.3">
      <c r="A1629" s="3" t="s">
        <v>85</v>
      </c>
      <c r="B1629" s="14" t="s">
        <v>315</v>
      </c>
      <c r="C1629" s="3" t="s">
        <v>314</v>
      </c>
      <c r="D1629" s="3"/>
      <c r="E1629" s="2">
        <v>2</v>
      </c>
    </row>
    <row r="1630" spans="1:5" x14ac:dyDescent="0.3">
      <c r="A1630" s="3" t="s">
        <v>85</v>
      </c>
      <c r="B1630" s="14" t="s">
        <v>313</v>
      </c>
      <c r="C1630" s="3" t="s">
        <v>312</v>
      </c>
      <c r="D1630" s="3"/>
      <c r="E1630" s="2">
        <v>1</v>
      </c>
    </row>
    <row r="1631" spans="1:5" x14ac:dyDescent="0.3">
      <c r="A1631" s="3" t="s">
        <v>85</v>
      </c>
      <c r="B1631" s="14" t="s">
        <v>311</v>
      </c>
      <c r="C1631" s="3" t="s">
        <v>310</v>
      </c>
      <c r="D1631" s="3"/>
      <c r="E1631" s="2">
        <v>8</v>
      </c>
    </row>
    <row r="1632" spans="1:5" x14ac:dyDescent="0.3">
      <c r="A1632" s="3" t="s">
        <v>85</v>
      </c>
      <c r="B1632" s="14" t="s">
        <v>309</v>
      </c>
      <c r="C1632" s="3" t="s">
        <v>134</v>
      </c>
      <c r="D1632" s="3"/>
      <c r="E1632" s="2">
        <v>3</v>
      </c>
    </row>
    <row r="1633" spans="1:5" x14ac:dyDescent="0.3">
      <c r="A1633" s="3" t="s">
        <v>85</v>
      </c>
      <c r="B1633" s="14" t="s">
        <v>308</v>
      </c>
      <c r="C1633" s="3" t="s">
        <v>307</v>
      </c>
      <c r="D1633" s="3"/>
      <c r="E1633" s="2">
        <v>4</v>
      </c>
    </row>
    <row r="1634" spans="1:5" x14ac:dyDescent="0.3">
      <c r="A1634" s="3" t="s">
        <v>85</v>
      </c>
      <c r="B1634" s="14" t="s">
        <v>306</v>
      </c>
      <c r="C1634" s="3" t="s">
        <v>305</v>
      </c>
      <c r="D1634" s="3"/>
      <c r="E1634" s="2">
        <v>2</v>
      </c>
    </row>
    <row r="1635" spans="1:5" x14ac:dyDescent="0.3">
      <c r="A1635" s="3" t="s">
        <v>85</v>
      </c>
      <c r="B1635" s="14" t="s">
        <v>304</v>
      </c>
      <c r="C1635" s="3" t="s">
        <v>303</v>
      </c>
      <c r="D1635" s="3"/>
      <c r="E1635" s="2">
        <v>10</v>
      </c>
    </row>
    <row r="1636" spans="1:5" x14ac:dyDescent="0.3">
      <c r="A1636" s="3" t="s">
        <v>85</v>
      </c>
      <c r="B1636" s="14" t="s">
        <v>302</v>
      </c>
      <c r="C1636" s="3" t="s">
        <v>301</v>
      </c>
      <c r="D1636" s="3"/>
      <c r="E1636" s="2">
        <v>1</v>
      </c>
    </row>
    <row r="1637" spans="1:5" x14ac:dyDescent="0.3">
      <c r="A1637" s="3" t="s">
        <v>85</v>
      </c>
      <c r="B1637" s="14" t="s">
        <v>300</v>
      </c>
      <c r="C1637" s="3" t="s">
        <v>299</v>
      </c>
      <c r="D1637" s="3"/>
      <c r="E1637" s="2">
        <v>1</v>
      </c>
    </row>
    <row r="1638" spans="1:5" x14ac:dyDescent="0.3">
      <c r="A1638" s="3" t="s">
        <v>85</v>
      </c>
      <c r="B1638" s="14" t="s">
        <v>298</v>
      </c>
      <c r="C1638" s="3" t="s">
        <v>297</v>
      </c>
      <c r="D1638" s="3"/>
      <c r="E1638" s="2">
        <v>1</v>
      </c>
    </row>
    <row r="1639" spans="1:5" x14ac:dyDescent="0.3">
      <c r="A1639" s="3" t="s">
        <v>85</v>
      </c>
      <c r="B1639" s="14" t="s">
        <v>296</v>
      </c>
      <c r="C1639" s="3" t="s">
        <v>295</v>
      </c>
      <c r="D1639" s="3"/>
      <c r="E1639" s="2">
        <v>58</v>
      </c>
    </row>
    <row r="1640" spans="1:5" x14ac:dyDescent="0.3">
      <c r="A1640" s="3" t="s">
        <v>85</v>
      </c>
      <c r="B1640" s="14" t="s">
        <v>294</v>
      </c>
      <c r="C1640" s="3" t="s">
        <v>293</v>
      </c>
      <c r="D1640" s="3"/>
      <c r="E1640" s="2">
        <v>1</v>
      </c>
    </row>
    <row r="1641" spans="1:5" x14ac:dyDescent="0.3">
      <c r="A1641" s="3" t="s">
        <v>85</v>
      </c>
      <c r="B1641" s="14" t="s">
        <v>292</v>
      </c>
      <c r="C1641" s="3" t="s">
        <v>291</v>
      </c>
      <c r="D1641" s="3"/>
      <c r="E1641" s="2">
        <v>1</v>
      </c>
    </row>
    <row r="1642" spans="1:5" x14ac:dyDescent="0.3">
      <c r="A1642" s="3" t="s">
        <v>85</v>
      </c>
      <c r="B1642" s="14" t="s">
        <v>290</v>
      </c>
      <c r="C1642" s="3" t="s">
        <v>289</v>
      </c>
      <c r="D1642" s="3"/>
      <c r="E1642" s="2">
        <v>10</v>
      </c>
    </row>
    <row r="1643" spans="1:5" x14ac:dyDescent="0.3">
      <c r="A1643" s="3" t="s">
        <v>85</v>
      </c>
      <c r="B1643" s="14" t="s">
        <v>288</v>
      </c>
      <c r="C1643" s="3" t="s">
        <v>287</v>
      </c>
      <c r="D1643" s="3"/>
      <c r="E1643" s="2">
        <v>3</v>
      </c>
    </row>
    <row r="1644" spans="1:5" x14ac:dyDescent="0.3">
      <c r="A1644" s="3" t="s">
        <v>85</v>
      </c>
      <c r="B1644" s="14" t="s">
        <v>286</v>
      </c>
      <c r="C1644" s="3" t="s">
        <v>285</v>
      </c>
      <c r="D1644" s="3"/>
      <c r="E1644" s="2">
        <v>5</v>
      </c>
    </row>
    <row r="1645" spans="1:5" x14ac:dyDescent="0.3">
      <c r="A1645" s="3" t="s">
        <v>85</v>
      </c>
      <c r="B1645" s="14" t="s">
        <v>284</v>
      </c>
      <c r="C1645" s="3" t="s">
        <v>283</v>
      </c>
      <c r="D1645" s="3"/>
      <c r="E1645" s="2">
        <v>2</v>
      </c>
    </row>
    <row r="1646" spans="1:5" x14ac:dyDescent="0.3">
      <c r="A1646" s="3" t="s">
        <v>85</v>
      </c>
      <c r="B1646" s="14" t="s">
        <v>282</v>
      </c>
      <c r="C1646" s="3" t="s">
        <v>281</v>
      </c>
      <c r="D1646" s="3"/>
      <c r="E1646" s="2">
        <v>2</v>
      </c>
    </row>
    <row r="1647" spans="1:5" x14ac:dyDescent="0.3">
      <c r="A1647" s="3" t="s">
        <v>85</v>
      </c>
      <c r="B1647" s="14" t="s">
        <v>280</v>
      </c>
      <c r="C1647" s="3" t="s">
        <v>279</v>
      </c>
      <c r="D1647" s="3"/>
      <c r="E1647" s="2">
        <v>1</v>
      </c>
    </row>
    <row r="1648" spans="1:5" x14ac:dyDescent="0.3">
      <c r="A1648" s="3" t="s">
        <v>85</v>
      </c>
      <c r="B1648" s="14" t="s">
        <v>278</v>
      </c>
      <c r="C1648" s="3" t="s">
        <v>277</v>
      </c>
      <c r="D1648" s="3"/>
      <c r="E1648" s="2">
        <v>5</v>
      </c>
    </row>
    <row r="1649" spans="1:5" x14ac:dyDescent="0.3">
      <c r="A1649" s="3" t="s">
        <v>85</v>
      </c>
      <c r="B1649" s="14" t="s">
        <v>276</v>
      </c>
      <c r="C1649" s="3" t="s">
        <v>275</v>
      </c>
      <c r="D1649" s="3"/>
      <c r="E1649" s="2">
        <v>3</v>
      </c>
    </row>
    <row r="1650" spans="1:5" x14ac:dyDescent="0.3">
      <c r="A1650" s="3" t="s">
        <v>85</v>
      </c>
      <c r="B1650" s="14" t="s">
        <v>274</v>
      </c>
      <c r="C1650" s="3" t="s">
        <v>273</v>
      </c>
      <c r="D1650" s="3"/>
      <c r="E1650" s="2">
        <v>7</v>
      </c>
    </row>
    <row r="1651" spans="1:5" x14ac:dyDescent="0.3">
      <c r="A1651" s="3" t="s">
        <v>85</v>
      </c>
      <c r="B1651" s="14" t="s">
        <v>272</v>
      </c>
      <c r="C1651" s="3" t="s">
        <v>271</v>
      </c>
      <c r="D1651" s="3"/>
      <c r="E1651" s="2">
        <v>3</v>
      </c>
    </row>
    <row r="1652" spans="1:5" x14ac:dyDescent="0.3">
      <c r="A1652" s="3" t="s">
        <v>85</v>
      </c>
      <c r="B1652" s="14" t="s">
        <v>270</v>
      </c>
      <c r="C1652" s="3" t="s">
        <v>269</v>
      </c>
      <c r="D1652" s="3"/>
      <c r="E1652" s="2">
        <v>1</v>
      </c>
    </row>
    <row r="1653" spans="1:5" x14ac:dyDescent="0.3">
      <c r="A1653" s="3" t="s">
        <v>85</v>
      </c>
      <c r="B1653" s="14" t="s">
        <v>268</v>
      </c>
      <c r="C1653" s="3" t="s">
        <v>267</v>
      </c>
      <c r="D1653" s="3"/>
      <c r="E1653" s="2">
        <v>5</v>
      </c>
    </row>
    <row r="1654" spans="1:5" x14ac:dyDescent="0.3">
      <c r="A1654" s="3" t="s">
        <v>85</v>
      </c>
      <c r="B1654" s="14" t="s">
        <v>266</v>
      </c>
      <c r="C1654" s="3" t="s">
        <v>265</v>
      </c>
      <c r="D1654" s="3"/>
      <c r="E1654" s="2">
        <v>1</v>
      </c>
    </row>
    <row r="1655" spans="1:5" x14ac:dyDescent="0.3">
      <c r="A1655" s="3" t="s">
        <v>85</v>
      </c>
      <c r="B1655" s="14" t="s">
        <v>264</v>
      </c>
      <c r="C1655" s="3" t="s">
        <v>263</v>
      </c>
      <c r="D1655" s="3"/>
      <c r="E1655" s="2">
        <v>1</v>
      </c>
    </row>
    <row r="1656" spans="1:5" x14ac:dyDescent="0.3">
      <c r="A1656" s="3" t="s">
        <v>85</v>
      </c>
      <c r="B1656" s="14" t="s">
        <v>262</v>
      </c>
      <c r="C1656" s="3" t="s">
        <v>260</v>
      </c>
      <c r="D1656" s="3"/>
      <c r="E1656" s="2">
        <v>1</v>
      </c>
    </row>
    <row r="1657" spans="1:5" x14ac:dyDescent="0.3">
      <c r="A1657" s="3" t="s">
        <v>85</v>
      </c>
      <c r="B1657" s="14" t="s">
        <v>261</v>
      </c>
      <c r="C1657" s="3" t="s">
        <v>260</v>
      </c>
      <c r="D1657" s="3"/>
      <c r="E1657" s="2">
        <v>1</v>
      </c>
    </row>
    <row r="1658" spans="1:5" x14ac:dyDescent="0.3">
      <c r="A1658" s="3" t="s">
        <v>85</v>
      </c>
      <c r="B1658" s="14" t="s">
        <v>259</v>
      </c>
      <c r="C1658" s="3" t="s">
        <v>258</v>
      </c>
      <c r="D1658" s="3"/>
      <c r="E1658" s="2">
        <v>1</v>
      </c>
    </row>
    <row r="1659" spans="1:5" x14ac:dyDescent="0.3">
      <c r="A1659" s="3" t="s">
        <v>85</v>
      </c>
      <c r="B1659" s="14" t="s">
        <v>257</v>
      </c>
      <c r="C1659" s="3" t="s">
        <v>256</v>
      </c>
      <c r="D1659" s="3"/>
      <c r="E1659" s="2">
        <v>5</v>
      </c>
    </row>
    <row r="1660" spans="1:5" x14ac:dyDescent="0.3">
      <c r="A1660" s="3" t="s">
        <v>85</v>
      </c>
      <c r="B1660" s="14" t="s">
        <v>255</v>
      </c>
      <c r="C1660" s="3" t="s">
        <v>254</v>
      </c>
      <c r="D1660" s="3"/>
      <c r="E1660" s="2">
        <v>2</v>
      </c>
    </row>
    <row r="1661" spans="1:5" x14ac:dyDescent="0.3">
      <c r="A1661" s="3" t="s">
        <v>85</v>
      </c>
      <c r="B1661" s="14" t="s">
        <v>253</v>
      </c>
      <c r="C1661" s="3" t="s">
        <v>252</v>
      </c>
      <c r="D1661" s="3"/>
      <c r="E1661" s="2">
        <v>1</v>
      </c>
    </row>
    <row r="1662" spans="1:5" x14ac:dyDescent="0.3">
      <c r="A1662" s="3" t="s">
        <v>85</v>
      </c>
      <c r="B1662" s="14" t="s">
        <v>251</v>
      </c>
      <c r="C1662" s="3" t="s">
        <v>250</v>
      </c>
      <c r="D1662" s="3"/>
      <c r="E1662" s="2">
        <v>6</v>
      </c>
    </row>
    <row r="1663" spans="1:5" x14ac:dyDescent="0.3">
      <c r="A1663" s="3" t="s">
        <v>85</v>
      </c>
      <c r="B1663" s="14" t="s">
        <v>249</v>
      </c>
      <c r="C1663" s="3" t="s">
        <v>248</v>
      </c>
      <c r="D1663" s="3"/>
      <c r="E1663" s="2">
        <v>1</v>
      </c>
    </row>
    <row r="1664" spans="1:5" x14ac:dyDescent="0.3">
      <c r="A1664" s="3" t="s">
        <v>85</v>
      </c>
      <c r="B1664" s="14" t="s">
        <v>247</v>
      </c>
      <c r="C1664" s="3" t="s">
        <v>246</v>
      </c>
      <c r="D1664" s="3"/>
      <c r="E1664" s="2">
        <v>1</v>
      </c>
    </row>
    <row r="1665" spans="1:5" x14ac:dyDescent="0.3">
      <c r="A1665" s="3" t="s">
        <v>85</v>
      </c>
      <c r="B1665" s="14" t="s">
        <v>245</v>
      </c>
      <c r="C1665" s="3" t="s">
        <v>244</v>
      </c>
      <c r="D1665" s="3"/>
      <c r="E1665" s="2">
        <v>1</v>
      </c>
    </row>
    <row r="1666" spans="1:5" x14ac:dyDescent="0.3">
      <c r="A1666" s="3" t="s">
        <v>85</v>
      </c>
      <c r="B1666" s="14" t="s">
        <v>243</v>
      </c>
      <c r="C1666" s="3" t="s">
        <v>242</v>
      </c>
      <c r="D1666" s="3"/>
      <c r="E1666" s="2">
        <v>1</v>
      </c>
    </row>
    <row r="1667" spans="1:5" x14ac:dyDescent="0.3">
      <c r="A1667" s="3" t="s">
        <v>85</v>
      </c>
      <c r="B1667" s="14" t="s">
        <v>241</v>
      </c>
      <c r="C1667" s="3" t="s">
        <v>240</v>
      </c>
      <c r="D1667" s="3"/>
      <c r="E1667" s="2">
        <v>5</v>
      </c>
    </row>
    <row r="1668" spans="1:5" x14ac:dyDescent="0.3">
      <c r="A1668" s="3" t="s">
        <v>85</v>
      </c>
      <c r="B1668" s="14" t="s">
        <v>239</v>
      </c>
      <c r="C1668" s="3" t="s">
        <v>238</v>
      </c>
      <c r="D1668" s="3"/>
      <c r="E1668" s="2">
        <v>1</v>
      </c>
    </row>
    <row r="1669" spans="1:5" x14ac:dyDescent="0.3">
      <c r="A1669" s="3" t="s">
        <v>85</v>
      </c>
      <c r="B1669" s="14" t="s">
        <v>237</v>
      </c>
      <c r="C1669" s="3" t="s">
        <v>236</v>
      </c>
      <c r="D1669" s="3"/>
      <c r="E1669" s="2">
        <v>5</v>
      </c>
    </row>
    <row r="1670" spans="1:5" x14ac:dyDescent="0.3">
      <c r="A1670" s="3" t="s">
        <v>85</v>
      </c>
      <c r="B1670" s="14" t="s">
        <v>235</v>
      </c>
      <c r="C1670" s="3" t="s">
        <v>234</v>
      </c>
      <c r="D1670" s="3"/>
      <c r="E1670" s="2">
        <f>10-3</f>
        <v>7</v>
      </c>
    </row>
    <row r="1671" spans="1:5" x14ac:dyDescent="0.3">
      <c r="A1671" s="3" t="s">
        <v>85</v>
      </c>
      <c r="B1671" s="14" t="s">
        <v>233</v>
      </c>
      <c r="C1671" s="3" t="s">
        <v>232</v>
      </c>
      <c r="D1671" s="3"/>
      <c r="E1671" s="2">
        <v>2</v>
      </c>
    </row>
    <row r="1672" spans="1:5" x14ac:dyDescent="0.3">
      <c r="A1672" s="3" t="s">
        <v>85</v>
      </c>
      <c r="B1672" s="14" t="s">
        <v>231</v>
      </c>
      <c r="C1672" s="3" t="s">
        <v>230</v>
      </c>
      <c r="D1672" s="3"/>
      <c r="E1672" s="2">
        <v>1</v>
      </c>
    </row>
    <row r="1673" spans="1:5" x14ac:dyDescent="0.3">
      <c r="A1673" s="3" t="s">
        <v>85</v>
      </c>
      <c r="B1673" s="14" t="s">
        <v>229</v>
      </c>
      <c r="C1673" s="3" t="s">
        <v>134</v>
      </c>
      <c r="D1673" s="3"/>
      <c r="E1673" s="2">
        <v>5</v>
      </c>
    </row>
    <row r="1674" spans="1:5" x14ac:dyDescent="0.3">
      <c r="A1674" s="3" t="s">
        <v>85</v>
      </c>
      <c r="B1674" s="14" t="s">
        <v>228</v>
      </c>
      <c r="C1674" s="3" t="s">
        <v>227</v>
      </c>
      <c r="D1674" s="3"/>
      <c r="E1674" s="2">
        <v>1</v>
      </c>
    </row>
    <row r="1675" spans="1:5" x14ac:dyDescent="0.3">
      <c r="A1675" s="3" t="s">
        <v>85</v>
      </c>
      <c r="B1675" s="14" t="s">
        <v>226</v>
      </c>
      <c r="C1675" s="3" t="s">
        <v>225</v>
      </c>
      <c r="D1675" s="3"/>
      <c r="E1675" s="2">
        <v>1</v>
      </c>
    </row>
    <row r="1676" spans="1:5" x14ac:dyDescent="0.3">
      <c r="A1676" s="3" t="s">
        <v>85</v>
      </c>
      <c r="B1676" s="14" t="s">
        <v>224</v>
      </c>
      <c r="C1676" s="3" t="s">
        <v>223</v>
      </c>
      <c r="D1676" s="3"/>
      <c r="E1676" s="2">
        <v>2</v>
      </c>
    </row>
    <row r="1677" spans="1:5" x14ac:dyDescent="0.3">
      <c r="A1677" s="3" t="s">
        <v>85</v>
      </c>
      <c r="B1677" s="14" t="s">
        <v>222</v>
      </c>
      <c r="C1677" s="3" t="s">
        <v>221</v>
      </c>
      <c r="D1677" s="3"/>
      <c r="E1677" s="2">
        <v>55</v>
      </c>
    </row>
    <row r="1678" spans="1:5" x14ac:dyDescent="0.3">
      <c r="A1678" s="3" t="s">
        <v>85</v>
      </c>
      <c r="B1678" s="14" t="s">
        <v>220</v>
      </c>
      <c r="C1678" s="3" t="s">
        <v>219</v>
      </c>
      <c r="D1678" s="3"/>
      <c r="E1678" s="2">
        <v>1</v>
      </c>
    </row>
    <row r="1679" spans="1:5" x14ac:dyDescent="0.3">
      <c r="A1679" s="3" t="s">
        <v>85</v>
      </c>
      <c r="B1679" s="14" t="s">
        <v>218</v>
      </c>
      <c r="C1679" s="3" t="s">
        <v>217</v>
      </c>
      <c r="D1679" s="3"/>
      <c r="E1679" s="2">
        <v>2</v>
      </c>
    </row>
    <row r="1680" spans="1:5" x14ac:dyDescent="0.3">
      <c r="A1680" s="3" t="s">
        <v>85</v>
      </c>
      <c r="B1680" s="14" t="s">
        <v>216</v>
      </c>
      <c r="C1680" s="3" t="s">
        <v>215</v>
      </c>
      <c r="D1680" s="3"/>
      <c r="E1680" s="2">
        <v>2</v>
      </c>
    </row>
    <row r="1681" spans="1:5" x14ac:dyDescent="0.3">
      <c r="A1681" s="3" t="s">
        <v>85</v>
      </c>
      <c r="B1681" s="14" t="s">
        <v>214</v>
      </c>
      <c r="C1681" s="3" t="s">
        <v>213</v>
      </c>
      <c r="D1681" s="3"/>
      <c r="E1681" s="2">
        <v>1</v>
      </c>
    </row>
    <row r="1682" spans="1:5" x14ac:dyDescent="0.3">
      <c r="A1682" s="3" t="s">
        <v>85</v>
      </c>
      <c r="B1682" s="14" t="s">
        <v>212</v>
      </c>
      <c r="C1682" s="3" t="s">
        <v>211</v>
      </c>
      <c r="D1682" s="3"/>
      <c r="E1682" s="2">
        <v>1</v>
      </c>
    </row>
    <row r="1683" spans="1:5" x14ac:dyDescent="0.3">
      <c r="A1683" s="3" t="s">
        <v>85</v>
      </c>
      <c r="B1683" s="14" t="s">
        <v>210</v>
      </c>
      <c r="C1683" s="3" t="s">
        <v>209</v>
      </c>
      <c r="D1683" s="3"/>
      <c r="E1683" s="2">
        <v>1</v>
      </c>
    </row>
    <row r="1684" spans="1:5" x14ac:dyDescent="0.3">
      <c r="A1684" s="3" t="s">
        <v>85</v>
      </c>
      <c r="B1684" s="14" t="s">
        <v>208</v>
      </c>
      <c r="C1684" s="3" t="s">
        <v>207</v>
      </c>
      <c r="D1684" s="3"/>
      <c r="E1684" s="2">
        <v>3</v>
      </c>
    </row>
    <row r="1685" spans="1:5" x14ac:dyDescent="0.3">
      <c r="A1685" s="3" t="s">
        <v>85</v>
      </c>
      <c r="B1685" s="14" t="s">
        <v>206</v>
      </c>
      <c r="C1685" s="3" t="s">
        <v>205</v>
      </c>
      <c r="D1685" s="3"/>
      <c r="E1685" s="2">
        <v>1</v>
      </c>
    </row>
    <row r="1686" spans="1:5" x14ac:dyDescent="0.3">
      <c r="A1686" s="3" t="s">
        <v>85</v>
      </c>
      <c r="B1686" s="14" t="s">
        <v>204</v>
      </c>
      <c r="C1686" s="3" t="s">
        <v>203</v>
      </c>
      <c r="D1686" s="3"/>
      <c r="E1686" s="2">
        <f>2-1</f>
        <v>1</v>
      </c>
    </row>
    <row r="1687" spans="1:5" x14ac:dyDescent="0.3">
      <c r="A1687" s="3" t="s">
        <v>85</v>
      </c>
      <c r="B1687" s="14" t="s">
        <v>202</v>
      </c>
      <c r="C1687" s="3" t="s">
        <v>201</v>
      </c>
      <c r="D1687" s="3"/>
      <c r="E1687" s="2">
        <v>1</v>
      </c>
    </row>
    <row r="1688" spans="1:5" x14ac:dyDescent="0.3">
      <c r="A1688" s="3" t="s">
        <v>85</v>
      </c>
      <c r="B1688" s="14" t="s">
        <v>200</v>
      </c>
      <c r="C1688" s="3" t="s">
        <v>199</v>
      </c>
      <c r="D1688" s="3"/>
      <c r="E1688" s="2">
        <v>1</v>
      </c>
    </row>
    <row r="1689" spans="1:5" x14ac:dyDescent="0.3">
      <c r="A1689" s="3" t="s">
        <v>85</v>
      </c>
      <c r="B1689" s="14" t="s">
        <v>198</v>
      </c>
      <c r="C1689" s="3" t="s">
        <v>197</v>
      </c>
      <c r="D1689" s="3"/>
      <c r="E1689" s="2">
        <v>63</v>
      </c>
    </row>
    <row r="1690" spans="1:5" x14ac:dyDescent="0.3">
      <c r="A1690" s="3" t="s">
        <v>85</v>
      </c>
      <c r="B1690" s="14" t="s">
        <v>196</v>
      </c>
      <c r="C1690" s="3" t="s">
        <v>195</v>
      </c>
      <c r="D1690" s="3"/>
      <c r="E1690" s="2">
        <v>2</v>
      </c>
    </row>
    <row r="1691" spans="1:5" x14ac:dyDescent="0.3">
      <c r="A1691" s="3" t="s">
        <v>85</v>
      </c>
      <c r="B1691" s="14" t="s">
        <v>194</v>
      </c>
      <c r="C1691" s="3" t="s">
        <v>193</v>
      </c>
      <c r="D1691" s="3"/>
      <c r="E1691" s="2">
        <v>1</v>
      </c>
    </row>
    <row r="1692" spans="1:5" x14ac:dyDescent="0.3">
      <c r="A1692" s="3" t="s">
        <v>85</v>
      </c>
      <c r="B1692" s="14" t="s">
        <v>192</v>
      </c>
      <c r="C1692" s="3" t="s">
        <v>191</v>
      </c>
      <c r="D1692" s="3"/>
      <c r="E1692" s="2">
        <v>1</v>
      </c>
    </row>
    <row r="1693" spans="1:5" x14ac:dyDescent="0.3">
      <c r="A1693" s="3" t="s">
        <v>85</v>
      </c>
      <c r="B1693" s="14" t="s">
        <v>190</v>
      </c>
      <c r="C1693" s="3" t="s">
        <v>189</v>
      </c>
      <c r="D1693" s="3"/>
      <c r="E1693" s="2">
        <v>2</v>
      </c>
    </row>
    <row r="1694" spans="1:5" x14ac:dyDescent="0.3">
      <c r="A1694" s="3" t="s">
        <v>85</v>
      </c>
      <c r="B1694" s="14" t="s">
        <v>188</v>
      </c>
      <c r="C1694" s="3" t="s">
        <v>187</v>
      </c>
      <c r="D1694" s="3"/>
      <c r="E1694" s="2">
        <v>1</v>
      </c>
    </row>
    <row r="1695" spans="1:5" x14ac:dyDescent="0.3">
      <c r="A1695" s="3" t="s">
        <v>85</v>
      </c>
      <c r="B1695" s="14" t="s">
        <v>186</v>
      </c>
      <c r="C1695" s="3" t="s">
        <v>185</v>
      </c>
      <c r="D1695" s="3"/>
      <c r="E1695" s="2">
        <v>1</v>
      </c>
    </row>
    <row r="1696" spans="1:5" x14ac:dyDescent="0.3">
      <c r="A1696" s="3" t="s">
        <v>85</v>
      </c>
      <c r="B1696" s="14" t="s">
        <v>184</v>
      </c>
      <c r="C1696" s="3" t="s">
        <v>183</v>
      </c>
      <c r="D1696" s="3"/>
      <c r="E1696" s="2">
        <v>1</v>
      </c>
    </row>
    <row r="1697" spans="1:5" x14ac:dyDescent="0.3">
      <c r="A1697" s="3" t="s">
        <v>85</v>
      </c>
      <c r="B1697" s="14" t="s">
        <v>182</v>
      </c>
      <c r="C1697" s="3" t="s">
        <v>181</v>
      </c>
      <c r="D1697" s="3"/>
      <c r="E1697" s="2">
        <v>1</v>
      </c>
    </row>
    <row r="1698" spans="1:5" x14ac:dyDescent="0.3">
      <c r="A1698" s="3" t="s">
        <v>85</v>
      </c>
      <c r="B1698" s="14" t="s">
        <v>180</v>
      </c>
      <c r="C1698" s="3" t="s">
        <v>179</v>
      </c>
      <c r="D1698" s="3"/>
      <c r="E1698" s="2">
        <v>1</v>
      </c>
    </row>
    <row r="1699" spans="1:5" x14ac:dyDescent="0.3">
      <c r="A1699" s="3" t="s">
        <v>85</v>
      </c>
      <c r="B1699" s="14" t="s">
        <v>178</v>
      </c>
      <c r="C1699" s="3" t="s">
        <v>177</v>
      </c>
      <c r="D1699" s="3"/>
      <c r="E1699" s="2">
        <v>1</v>
      </c>
    </row>
    <row r="1700" spans="1:5" x14ac:dyDescent="0.3">
      <c r="A1700" s="3" t="s">
        <v>85</v>
      </c>
      <c r="B1700" s="14" t="s">
        <v>176</v>
      </c>
      <c r="C1700" s="3" t="s">
        <v>175</v>
      </c>
      <c r="D1700" s="3"/>
      <c r="E1700" s="2">
        <v>1</v>
      </c>
    </row>
    <row r="1701" spans="1:5" x14ac:dyDescent="0.3">
      <c r="A1701" s="3" t="s">
        <v>85</v>
      </c>
      <c r="B1701" s="14" t="s">
        <v>174</v>
      </c>
      <c r="C1701" s="3" t="s">
        <v>173</v>
      </c>
      <c r="D1701" s="3"/>
      <c r="E1701" s="2">
        <v>2</v>
      </c>
    </row>
    <row r="1702" spans="1:5" x14ac:dyDescent="0.3">
      <c r="A1702" s="3" t="s">
        <v>85</v>
      </c>
      <c r="B1702" s="14" t="s">
        <v>172</v>
      </c>
      <c r="C1702" s="3" t="s">
        <v>171</v>
      </c>
      <c r="D1702" s="3"/>
      <c r="E1702" s="2">
        <v>2</v>
      </c>
    </row>
    <row r="1703" spans="1:5" x14ac:dyDescent="0.3">
      <c r="A1703" s="3" t="s">
        <v>85</v>
      </c>
      <c r="B1703" s="14" t="s">
        <v>170</v>
      </c>
      <c r="C1703" s="3" t="s">
        <v>169</v>
      </c>
      <c r="D1703" s="3"/>
      <c r="E1703" s="2">
        <v>1</v>
      </c>
    </row>
    <row r="1704" spans="1:5" x14ac:dyDescent="0.3">
      <c r="A1704" s="3" t="s">
        <v>85</v>
      </c>
      <c r="B1704" s="14" t="s">
        <v>168</v>
      </c>
      <c r="C1704" s="3" t="s">
        <v>167</v>
      </c>
      <c r="D1704" s="3"/>
      <c r="E1704" s="2">
        <v>5</v>
      </c>
    </row>
    <row r="1705" spans="1:5" x14ac:dyDescent="0.3">
      <c r="A1705" s="3" t="s">
        <v>85</v>
      </c>
      <c r="B1705" s="14" t="s">
        <v>166</v>
      </c>
      <c r="C1705" s="3" t="s">
        <v>154</v>
      </c>
      <c r="D1705" s="3"/>
      <c r="E1705" s="2">
        <v>3</v>
      </c>
    </row>
    <row r="1706" spans="1:5" x14ac:dyDescent="0.3">
      <c r="A1706" s="3" t="s">
        <v>85</v>
      </c>
      <c r="B1706" s="14" t="s">
        <v>165</v>
      </c>
      <c r="C1706" s="3" t="s">
        <v>164</v>
      </c>
      <c r="D1706" s="3"/>
      <c r="E1706" s="2">
        <v>1</v>
      </c>
    </row>
    <row r="1707" spans="1:5" x14ac:dyDescent="0.3">
      <c r="A1707" s="3" t="s">
        <v>85</v>
      </c>
      <c r="B1707" s="14" t="s">
        <v>163</v>
      </c>
      <c r="C1707" s="3" t="s">
        <v>162</v>
      </c>
      <c r="D1707" s="3"/>
      <c r="E1707" s="2">
        <v>2</v>
      </c>
    </row>
    <row r="1708" spans="1:5" x14ac:dyDescent="0.3">
      <c r="A1708" s="3" t="s">
        <v>85</v>
      </c>
      <c r="B1708" s="14" t="s">
        <v>161</v>
      </c>
      <c r="C1708" s="3" t="s">
        <v>160</v>
      </c>
      <c r="D1708" s="3"/>
      <c r="E1708" s="2">
        <v>7</v>
      </c>
    </row>
    <row r="1709" spans="1:5" x14ac:dyDescent="0.3">
      <c r="A1709" s="3" t="s">
        <v>85</v>
      </c>
      <c r="B1709" s="14" t="s">
        <v>159</v>
      </c>
      <c r="C1709" s="3" t="s">
        <v>158</v>
      </c>
      <c r="D1709" s="3"/>
      <c r="E1709" s="2">
        <v>3</v>
      </c>
    </row>
    <row r="1710" spans="1:5" x14ac:dyDescent="0.3">
      <c r="A1710" s="3" t="s">
        <v>85</v>
      </c>
      <c r="B1710" s="14" t="s">
        <v>157</v>
      </c>
      <c r="C1710" s="3" t="s">
        <v>156</v>
      </c>
      <c r="D1710" s="3"/>
      <c r="E1710" s="2">
        <v>2</v>
      </c>
    </row>
    <row r="1711" spans="1:5" x14ac:dyDescent="0.3">
      <c r="A1711" s="3" t="s">
        <v>85</v>
      </c>
      <c r="B1711" s="14" t="s">
        <v>155</v>
      </c>
      <c r="C1711" s="3" t="s">
        <v>154</v>
      </c>
      <c r="D1711" s="3"/>
      <c r="E1711" s="2">
        <v>6</v>
      </c>
    </row>
    <row r="1712" spans="1:5" x14ac:dyDescent="0.3">
      <c r="A1712" s="3" t="s">
        <v>85</v>
      </c>
      <c r="B1712" s="14" t="s">
        <v>153</v>
      </c>
      <c r="C1712" s="3" t="s">
        <v>152</v>
      </c>
      <c r="D1712" s="3"/>
      <c r="E1712" s="2">
        <v>1</v>
      </c>
    </row>
    <row r="1713" spans="1:5" x14ac:dyDescent="0.3">
      <c r="A1713" s="3" t="s">
        <v>85</v>
      </c>
      <c r="B1713" s="14" t="s">
        <v>151</v>
      </c>
      <c r="C1713" s="3" t="s">
        <v>150</v>
      </c>
      <c r="D1713" s="3"/>
      <c r="E1713" s="2">
        <v>1</v>
      </c>
    </row>
    <row r="1714" spans="1:5" x14ac:dyDescent="0.3">
      <c r="A1714" s="3" t="s">
        <v>85</v>
      </c>
      <c r="B1714" s="14" t="s">
        <v>149</v>
      </c>
      <c r="C1714" s="3" t="s">
        <v>148</v>
      </c>
      <c r="D1714" s="3"/>
      <c r="E1714" s="2">
        <v>1</v>
      </c>
    </row>
    <row r="1715" spans="1:5" x14ac:dyDescent="0.3">
      <c r="A1715" s="3" t="s">
        <v>85</v>
      </c>
      <c r="B1715" s="14" t="s">
        <v>147</v>
      </c>
      <c r="C1715" s="3" t="s">
        <v>146</v>
      </c>
      <c r="D1715" s="3"/>
      <c r="E1715" s="2">
        <v>1</v>
      </c>
    </row>
    <row r="1716" spans="1:5" x14ac:dyDescent="0.3">
      <c r="A1716" s="3" t="s">
        <v>85</v>
      </c>
      <c r="B1716" s="14" t="s">
        <v>145</v>
      </c>
      <c r="C1716" s="3" t="s">
        <v>144</v>
      </c>
      <c r="D1716" s="3"/>
      <c r="E1716" s="2">
        <v>2</v>
      </c>
    </row>
    <row r="1717" spans="1:5" x14ac:dyDescent="0.3">
      <c r="A1717" s="3" t="s">
        <v>85</v>
      </c>
      <c r="B1717" s="14" t="s">
        <v>143</v>
      </c>
      <c r="C1717" s="3" t="s">
        <v>142</v>
      </c>
      <c r="D1717" s="3"/>
      <c r="E1717" s="2">
        <v>1</v>
      </c>
    </row>
    <row r="1718" spans="1:5" x14ac:dyDescent="0.3">
      <c r="A1718" s="3" t="s">
        <v>85</v>
      </c>
      <c r="B1718" s="14" t="s">
        <v>141</v>
      </c>
      <c r="C1718" s="3" t="s">
        <v>140</v>
      </c>
      <c r="D1718" s="3"/>
      <c r="E1718" s="2">
        <v>1</v>
      </c>
    </row>
    <row r="1719" spans="1:5" x14ac:dyDescent="0.3">
      <c r="A1719" s="3" t="s">
        <v>85</v>
      </c>
      <c r="B1719" s="14" t="s">
        <v>139</v>
      </c>
      <c r="C1719" s="3" t="s">
        <v>138</v>
      </c>
      <c r="D1719" s="3"/>
      <c r="E1719" s="2">
        <v>1</v>
      </c>
    </row>
    <row r="1720" spans="1:5" x14ac:dyDescent="0.3">
      <c r="A1720" s="3" t="s">
        <v>85</v>
      </c>
      <c r="B1720" s="14" t="s">
        <v>137</v>
      </c>
      <c r="C1720" s="3" t="s">
        <v>136</v>
      </c>
      <c r="D1720" s="3"/>
      <c r="E1720" s="2">
        <v>3</v>
      </c>
    </row>
    <row r="1721" spans="1:5" x14ac:dyDescent="0.3">
      <c r="A1721" s="3" t="s">
        <v>85</v>
      </c>
      <c r="B1721" s="14" t="s">
        <v>135</v>
      </c>
      <c r="C1721" s="3" t="s">
        <v>134</v>
      </c>
      <c r="D1721" s="3"/>
      <c r="E1721" s="2">
        <v>5</v>
      </c>
    </row>
    <row r="1722" spans="1:5" x14ac:dyDescent="0.3">
      <c r="A1722" s="3" t="s">
        <v>85</v>
      </c>
      <c r="B1722" s="14" t="s">
        <v>133</v>
      </c>
      <c r="C1722" s="3" t="s">
        <v>132</v>
      </c>
      <c r="D1722" s="3"/>
      <c r="E1722" s="2">
        <v>2</v>
      </c>
    </row>
    <row r="1723" spans="1:5" x14ac:dyDescent="0.3">
      <c r="A1723" s="3" t="s">
        <v>85</v>
      </c>
      <c r="B1723" s="14" t="s">
        <v>131</v>
      </c>
      <c r="C1723" s="3" t="s">
        <v>130</v>
      </c>
      <c r="D1723" s="3"/>
      <c r="E1723" s="2">
        <v>1</v>
      </c>
    </row>
    <row r="1724" spans="1:5" x14ac:dyDescent="0.3">
      <c r="A1724" s="3" t="s">
        <v>85</v>
      </c>
      <c r="B1724" s="14" t="s">
        <v>129</v>
      </c>
      <c r="C1724" s="3" t="s">
        <v>128</v>
      </c>
      <c r="D1724" s="3"/>
      <c r="E1724" s="2">
        <v>4</v>
      </c>
    </row>
    <row r="1725" spans="1:5" x14ac:dyDescent="0.3">
      <c r="A1725" s="3" t="s">
        <v>85</v>
      </c>
      <c r="B1725" s="14" t="s">
        <v>127</v>
      </c>
      <c r="C1725" s="3" t="s">
        <v>126</v>
      </c>
      <c r="D1725" s="3"/>
      <c r="E1725" s="2">
        <v>3</v>
      </c>
    </row>
    <row r="1726" spans="1:5" x14ac:dyDescent="0.3">
      <c r="A1726" s="3" t="s">
        <v>85</v>
      </c>
      <c r="B1726" s="14" t="s">
        <v>125</v>
      </c>
      <c r="C1726" s="3" t="s">
        <v>124</v>
      </c>
      <c r="D1726" s="3"/>
      <c r="E1726" s="2">
        <v>12</v>
      </c>
    </row>
    <row r="1727" spans="1:5" x14ac:dyDescent="0.3">
      <c r="A1727" s="3" t="s">
        <v>85</v>
      </c>
      <c r="B1727" s="14" t="s">
        <v>123</v>
      </c>
      <c r="C1727" s="3" t="s">
        <v>122</v>
      </c>
      <c r="D1727" s="3"/>
      <c r="E1727" s="2">
        <v>1</v>
      </c>
    </row>
    <row r="1728" spans="1:5" x14ac:dyDescent="0.3">
      <c r="A1728" s="3" t="s">
        <v>85</v>
      </c>
      <c r="B1728" s="14" t="s">
        <v>121</v>
      </c>
      <c r="C1728" s="3" t="s">
        <v>120</v>
      </c>
      <c r="D1728" s="3"/>
      <c r="E1728" s="2">
        <v>2</v>
      </c>
    </row>
    <row r="1729" spans="1:5" x14ac:dyDescent="0.3">
      <c r="A1729" s="3" t="s">
        <v>85</v>
      </c>
      <c r="B1729" s="14" t="s">
        <v>119</v>
      </c>
      <c r="C1729" s="3" t="s">
        <v>118</v>
      </c>
      <c r="D1729" s="3"/>
      <c r="E1729" s="2">
        <v>2</v>
      </c>
    </row>
    <row r="1730" spans="1:5" x14ac:dyDescent="0.3">
      <c r="A1730" s="3" t="s">
        <v>85</v>
      </c>
      <c r="B1730" s="14" t="s">
        <v>117</v>
      </c>
      <c r="C1730" s="3" t="s">
        <v>116</v>
      </c>
      <c r="D1730" s="3"/>
      <c r="E1730" s="2">
        <v>3</v>
      </c>
    </row>
    <row r="1731" spans="1:5" x14ac:dyDescent="0.3">
      <c r="A1731" s="3" t="s">
        <v>85</v>
      </c>
      <c r="B1731" s="14" t="s">
        <v>115</v>
      </c>
      <c r="C1731" s="3" t="s">
        <v>114</v>
      </c>
      <c r="D1731" s="3"/>
      <c r="E1731" s="2">
        <v>1</v>
      </c>
    </row>
    <row r="1732" spans="1:5" x14ac:dyDescent="0.3">
      <c r="A1732" s="3" t="s">
        <v>85</v>
      </c>
      <c r="B1732" s="14" t="s">
        <v>113</v>
      </c>
      <c r="C1732" s="3" t="s">
        <v>112</v>
      </c>
      <c r="D1732" s="3"/>
      <c r="E1732" s="2">
        <v>22</v>
      </c>
    </row>
    <row r="1733" spans="1:5" x14ac:dyDescent="0.3">
      <c r="A1733" s="3" t="s">
        <v>85</v>
      </c>
      <c r="B1733" s="14" t="s">
        <v>111</v>
      </c>
      <c r="C1733" s="3" t="s">
        <v>110</v>
      </c>
      <c r="D1733" s="3"/>
      <c r="E1733" s="2">
        <v>4</v>
      </c>
    </row>
    <row r="1734" spans="1:5" x14ac:dyDescent="0.3">
      <c r="A1734" s="3" t="s">
        <v>85</v>
      </c>
      <c r="B1734" s="14" t="s">
        <v>109</v>
      </c>
      <c r="C1734" s="3" t="s">
        <v>108</v>
      </c>
      <c r="D1734" s="3"/>
      <c r="E1734" s="2">
        <v>2</v>
      </c>
    </row>
    <row r="1735" spans="1:5" x14ac:dyDescent="0.3">
      <c r="A1735" s="3" t="s">
        <v>85</v>
      </c>
      <c r="B1735" s="14" t="s">
        <v>107</v>
      </c>
      <c r="C1735" s="3" t="s">
        <v>106</v>
      </c>
      <c r="D1735" s="3"/>
      <c r="E1735" s="2">
        <v>5</v>
      </c>
    </row>
    <row r="1736" spans="1:5" x14ac:dyDescent="0.3">
      <c r="A1736" s="3" t="s">
        <v>85</v>
      </c>
      <c r="B1736" s="14" t="s">
        <v>105</v>
      </c>
      <c r="C1736" s="3" t="s">
        <v>104</v>
      </c>
      <c r="D1736" s="3"/>
      <c r="E1736" s="2">
        <v>2</v>
      </c>
    </row>
    <row r="1737" spans="1:5" x14ac:dyDescent="0.3">
      <c r="A1737" s="3" t="s">
        <v>85</v>
      </c>
      <c r="B1737" s="14" t="s">
        <v>103</v>
      </c>
      <c r="C1737" s="3" t="s">
        <v>102</v>
      </c>
      <c r="D1737" s="3"/>
      <c r="E1737" s="2">
        <v>1</v>
      </c>
    </row>
    <row r="1738" spans="1:5" x14ac:dyDescent="0.3">
      <c r="A1738" s="3" t="s">
        <v>85</v>
      </c>
      <c r="B1738" s="14" t="s">
        <v>101</v>
      </c>
      <c r="C1738" s="3" t="s">
        <v>100</v>
      </c>
      <c r="D1738" s="3"/>
      <c r="E1738" s="2">
        <v>1</v>
      </c>
    </row>
    <row r="1739" spans="1:5" x14ac:dyDescent="0.3">
      <c r="A1739" s="3" t="s">
        <v>85</v>
      </c>
      <c r="B1739" s="14" t="s">
        <v>99</v>
      </c>
      <c r="C1739" s="3" t="s">
        <v>98</v>
      </c>
      <c r="D1739" s="3"/>
      <c r="E1739" s="2">
        <v>1</v>
      </c>
    </row>
    <row r="1740" spans="1:5" x14ac:dyDescent="0.3">
      <c r="A1740" s="3" t="s">
        <v>85</v>
      </c>
      <c r="B1740" s="14" t="s">
        <v>97</v>
      </c>
      <c r="C1740" s="3" t="s">
        <v>96</v>
      </c>
      <c r="D1740" s="3"/>
      <c r="E1740" s="2">
        <v>2</v>
      </c>
    </row>
    <row r="1741" spans="1:5" x14ac:dyDescent="0.3">
      <c r="A1741" s="3" t="s">
        <v>85</v>
      </c>
      <c r="B1741" s="14" t="s">
        <v>95</v>
      </c>
      <c r="C1741" s="3" t="s">
        <v>94</v>
      </c>
      <c r="D1741" s="3"/>
      <c r="E1741" s="2">
        <v>4</v>
      </c>
    </row>
    <row r="1742" spans="1:5" x14ac:dyDescent="0.3">
      <c r="A1742" s="3" t="s">
        <v>85</v>
      </c>
      <c r="B1742" s="14" t="s">
        <v>93</v>
      </c>
      <c r="C1742" s="3" t="s">
        <v>92</v>
      </c>
      <c r="D1742" s="3"/>
      <c r="E1742" s="2">
        <v>2</v>
      </c>
    </row>
    <row r="1743" spans="1:5" x14ac:dyDescent="0.3">
      <c r="A1743" s="3" t="s">
        <v>85</v>
      </c>
      <c r="B1743" s="14" t="s">
        <v>91</v>
      </c>
      <c r="C1743" s="3" t="s">
        <v>90</v>
      </c>
      <c r="D1743" s="3"/>
      <c r="E1743" s="2">
        <v>2</v>
      </c>
    </row>
    <row r="1744" spans="1:5" x14ac:dyDescent="0.3">
      <c r="A1744" s="3" t="s">
        <v>85</v>
      </c>
      <c r="B1744" s="14" t="s">
        <v>89</v>
      </c>
      <c r="C1744" s="3" t="s">
        <v>88</v>
      </c>
      <c r="D1744" s="3"/>
      <c r="E1744" s="2">
        <v>9</v>
      </c>
    </row>
    <row r="1745" spans="1:5" x14ac:dyDescent="0.3">
      <c r="A1745" s="3" t="s">
        <v>85</v>
      </c>
      <c r="B1745" s="14" t="s">
        <v>87</v>
      </c>
      <c r="C1745" s="3" t="s">
        <v>86</v>
      </c>
      <c r="D1745" s="3"/>
      <c r="E1745" s="2">
        <v>1</v>
      </c>
    </row>
    <row r="1746" spans="1:5" x14ac:dyDescent="0.3">
      <c r="A1746" s="3" t="s">
        <v>85</v>
      </c>
      <c r="B1746" s="14" t="s">
        <v>84</v>
      </c>
      <c r="C1746" s="3" t="s">
        <v>83</v>
      </c>
      <c r="D1746" s="3"/>
      <c r="E1746" s="2">
        <v>5</v>
      </c>
    </row>
  </sheetData>
  <autoFilter ref="A1:E1748" xr:uid="{224E31D0-8C18-464B-87CC-1E7670DEF804}"/>
  <conditionalFormatting sqref="A1">
    <cfRule type="duplicateValues" dxfId="6" priority="3"/>
  </conditionalFormatting>
  <conditionalFormatting sqref="B1:B1048576">
    <cfRule type="duplicateValues" dxfId="5" priority="1"/>
  </conditionalFormatting>
  <conditionalFormatting sqref="B1">
    <cfRule type="duplicateValues" dxfId="4" priority="2"/>
  </conditionalFormatting>
  <conditionalFormatting sqref="B203:B1118 B185:B200 B178:B183 B109 B2:B107 B117:B130 B150:B156 B163:B167">
    <cfRule type="duplicateValues" dxfId="3" priority="195"/>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BC50-F012-40BB-AEF7-1FE419698B99}">
  <dimension ref="A1:G34"/>
  <sheetViews>
    <sheetView showGridLines="0" zoomScale="76" zoomScaleNormal="115" workbookViewId="0">
      <pane xSplit="5" ySplit="1" topLeftCell="F2" activePane="bottomRight" state="frozen"/>
      <selection activeCell="AT8" sqref="AT8:BA189"/>
      <selection pane="topRight" activeCell="AT8" sqref="AT8:BA189"/>
      <selection pane="bottomLeft" activeCell="AT8" sqref="AT8:BA189"/>
      <selection pane="bottomRight" activeCell="G17" sqref="G17"/>
    </sheetView>
  </sheetViews>
  <sheetFormatPr baseColWidth="10" defaultRowHeight="14.4" x14ac:dyDescent="0.3"/>
  <cols>
    <col min="1" max="1" width="14.88671875" bestFit="1" customWidth="1"/>
    <col min="2" max="2" width="17.88671875" customWidth="1"/>
    <col min="3" max="3" width="42.109375" customWidth="1"/>
    <col min="4" max="4" width="51.109375" customWidth="1"/>
    <col min="5" max="5" width="18.33203125" customWidth="1"/>
  </cols>
  <sheetData>
    <row r="1" spans="1:5" s="6" customFormat="1" x14ac:dyDescent="0.3">
      <c r="A1" s="7" t="s">
        <v>82</v>
      </c>
      <c r="B1" s="7" t="s">
        <v>81</v>
      </c>
      <c r="C1" s="7" t="s">
        <v>80</v>
      </c>
      <c r="D1" s="8" t="s">
        <v>3465</v>
      </c>
      <c r="E1" s="10" t="s">
        <v>3464</v>
      </c>
    </row>
    <row r="2" spans="1:5" x14ac:dyDescent="0.3">
      <c r="A2" s="3" t="s">
        <v>3369</v>
      </c>
      <c r="B2" s="3" t="s">
        <v>3463</v>
      </c>
      <c r="C2" s="3" t="s">
        <v>3462</v>
      </c>
      <c r="D2" s="3" t="s">
        <v>3461</v>
      </c>
      <c r="E2" s="3">
        <v>5</v>
      </c>
    </row>
    <row r="3" spans="1:5" x14ac:dyDescent="0.3">
      <c r="A3" s="3" t="s">
        <v>3369</v>
      </c>
      <c r="B3" s="3" t="s">
        <v>3460</v>
      </c>
      <c r="C3" s="3" t="s">
        <v>3459</v>
      </c>
      <c r="D3" s="3" t="s">
        <v>3458</v>
      </c>
      <c r="E3" s="3">
        <v>2</v>
      </c>
    </row>
    <row r="4" spans="1:5" x14ac:dyDescent="0.3">
      <c r="A4" s="3" t="s">
        <v>3368</v>
      </c>
      <c r="B4" s="3" t="s">
        <v>3457</v>
      </c>
      <c r="C4" s="3" t="s">
        <v>3456</v>
      </c>
      <c r="D4" s="3" t="s">
        <v>3455</v>
      </c>
      <c r="E4" s="3">
        <v>141</v>
      </c>
    </row>
    <row r="5" spans="1:5" x14ac:dyDescent="0.3">
      <c r="A5" s="3" t="s">
        <v>3369</v>
      </c>
      <c r="B5" s="3" t="s">
        <v>3454</v>
      </c>
      <c r="C5" s="3" t="s">
        <v>3453</v>
      </c>
      <c r="D5" s="3" t="s">
        <v>3452</v>
      </c>
      <c r="E5" s="3">
        <v>3</v>
      </c>
    </row>
    <row r="6" spans="1:5" x14ac:dyDescent="0.3">
      <c r="A6" s="3" t="s">
        <v>3369</v>
      </c>
      <c r="B6" s="3" t="s">
        <v>3451</v>
      </c>
      <c r="C6" s="3" t="s">
        <v>3450</v>
      </c>
      <c r="D6" s="3" t="s">
        <v>3449</v>
      </c>
      <c r="E6" s="3">
        <v>2</v>
      </c>
    </row>
    <row r="7" spans="1:5" x14ac:dyDescent="0.3">
      <c r="A7" s="3" t="s">
        <v>3369</v>
      </c>
      <c r="B7" s="3" t="s">
        <v>3448</v>
      </c>
      <c r="C7" s="3" t="s">
        <v>3447</v>
      </c>
      <c r="D7" s="3" t="s">
        <v>3446</v>
      </c>
      <c r="E7" s="3">
        <v>3</v>
      </c>
    </row>
    <row r="8" spans="1:5" x14ac:dyDescent="0.3">
      <c r="A8" s="3" t="s">
        <v>3368</v>
      </c>
      <c r="B8" s="3" t="s">
        <v>3445</v>
      </c>
      <c r="C8" s="3" t="s">
        <v>3444</v>
      </c>
      <c r="D8" s="3" t="s">
        <v>3443</v>
      </c>
      <c r="E8" s="3">
        <v>3</v>
      </c>
    </row>
    <row r="9" spans="1:5" x14ac:dyDescent="0.3">
      <c r="A9" s="3" t="s">
        <v>3368</v>
      </c>
      <c r="B9" s="3" t="s">
        <v>3442</v>
      </c>
      <c r="C9" s="3" t="s">
        <v>3441</v>
      </c>
      <c r="D9" s="3" t="s">
        <v>3440</v>
      </c>
      <c r="E9" s="3">
        <v>6</v>
      </c>
    </row>
    <row r="10" spans="1:5" x14ac:dyDescent="0.3">
      <c r="A10" s="3" t="s">
        <v>3368</v>
      </c>
      <c r="B10" s="3" t="s">
        <v>3439</v>
      </c>
      <c r="C10" s="3" t="s">
        <v>3438</v>
      </c>
      <c r="D10" s="4" t="s">
        <v>3382</v>
      </c>
      <c r="E10" s="3">
        <v>4</v>
      </c>
    </row>
    <row r="11" spans="1:5" x14ac:dyDescent="0.3">
      <c r="A11" s="3" t="s">
        <v>3368</v>
      </c>
      <c r="B11" s="3" t="s">
        <v>3437</v>
      </c>
      <c r="C11" s="3" t="s">
        <v>3436</v>
      </c>
      <c r="D11" s="3" t="s">
        <v>3435</v>
      </c>
      <c r="E11" s="3">
        <v>16</v>
      </c>
    </row>
    <row r="12" spans="1:5" x14ac:dyDescent="0.3">
      <c r="A12" s="3" t="s">
        <v>3368</v>
      </c>
      <c r="B12" s="3" t="s">
        <v>3434</v>
      </c>
      <c r="C12" s="3" t="s">
        <v>3433</v>
      </c>
      <c r="D12" s="3" t="s">
        <v>3432</v>
      </c>
      <c r="E12" s="3">
        <v>7</v>
      </c>
    </row>
    <row r="13" spans="1:5" s="5" customFormat="1" x14ac:dyDescent="0.3">
      <c r="A13" s="3" t="s">
        <v>3368</v>
      </c>
      <c r="B13" s="3" t="s">
        <v>3431</v>
      </c>
      <c r="C13" s="3" t="s">
        <v>3430</v>
      </c>
      <c r="D13" s="3" t="s">
        <v>3429</v>
      </c>
      <c r="E13" s="3">
        <v>5</v>
      </c>
    </row>
    <row r="14" spans="1:5" x14ac:dyDescent="0.3">
      <c r="A14" s="3" t="s">
        <v>3368</v>
      </c>
      <c r="B14" s="3" t="s">
        <v>3428</v>
      </c>
      <c r="C14" s="3" t="s">
        <v>3427</v>
      </c>
      <c r="D14" s="3" t="s">
        <v>3426</v>
      </c>
      <c r="E14" s="3">
        <v>3</v>
      </c>
    </row>
    <row r="15" spans="1:5" x14ac:dyDescent="0.3">
      <c r="A15" s="3" t="s">
        <v>3368</v>
      </c>
      <c r="B15" s="3" t="s">
        <v>3425</v>
      </c>
      <c r="C15" s="3" t="s">
        <v>3424</v>
      </c>
      <c r="D15" s="3" t="s">
        <v>3423</v>
      </c>
      <c r="E15" s="3">
        <v>2</v>
      </c>
    </row>
    <row r="16" spans="1:5" x14ac:dyDescent="0.3">
      <c r="A16" s="3" t="s">
        <v>3368</v>
      </c>
      <c r="B16" s="3" t="s">
        <v>3422</v>
      </c>
      <c r="C16" s="3" t="s">
        <v>3421</v>
      </c>
      <c r="D16" s="3" t="s">
        <v>3420</v>
      </c>
      <c r="E16" s="3">
        <v>1</v>
      </c>
    </row>
    <row r="17" spans="1:7" x14ac:dyDescent="0.3">
      <c r="A17" s="3" t="s">
        <v>3368</v>
      </c>
      <c r="B17" s="3" t="s">
        <v>3419</v>
      </c>
      <c r="C17" s="3" t="s">
        <v>3418</v>
      </c>
      <c r="D17" s="3" t="s">
        <v>3417</v>
      </c>
      <c r="E17" s="3">
        <v>1</v>
      </c>
      <c r="G17" s="19"/>
    </row>
    <row r="18" spans="1:7" x14ac:dyDescent="0.3">
      <c r="A18" s="3" t="s">
        <v>3370</v>
      </c>
      <c r="B18" s="3" t="s">
        <v>3416</v>
      </c>
      <c r="C18" s="3" t="s">
        <v>3415</v>
      </c>
      <c r="D18" s="3" t="s">
        <v>2893</v>
      </c>
      <c r="E18" s="3">
        <v>2</v>
      </c>
    </row>
    <row r="19" spans="1:7" x14ac:dyDescent="0.3">
      <c r="A19" s="3" t="s">
        <v>3369</v>
      </c>
      <c r="B19" s="3" t="s">
        <v>3414</v>
      </c>
      <c r="C19" s="3" t="s">
        <v>3413</v>
      </c>
      <c r="D19" s="3" t="s">
        <v>3412</v>
      </c>
      <c r="E19" s="3">
        <v>3</v>
      </c>
    </row>
    <row r="20" spans="1:7" x14ac:dyDescent="0.3">
      <c r="A20" s="3" t="s">
        <v>3369</v>
      </c>
      <c r="B20" s="3" t="s">
        <v>3411</v>
      </c>
      <c r="C20" s="3" t="s">
        <v>3410</v>
      </c>
      <c r="D20" s="3" t="s">
        <v>3409</v>
      </c>
      <c r="E20" s="3">
        <v>1</v>
      </c>
    </row>
    <row r="21" spans="1:7" x14ac:dyDescent="0.3">
      <c r="A21" s="3" t="s">
        <v>3368</v>
      </c>
      <c r="B21" s="3" t="s">
        <v>3408</v>
      </c>
      <c r="C21" s="3" t="s">
        <v>3407</v>
      </c>
      <c r="D21" s="3" t="s">
        <v>3406</v>
      </c>
      <c r="E21" s="3">
        <v>1</v>
      </c>
    </row>
    <row r="22" spans="1:7" x14ac:dyDescent="0.3">
      <c r="A22" s="3" t="s">
        <v>3368</v>
      </c>
      <c r="B22" s="3" t="s">
        <v>3405</v>
      </c>
      <c r="C22" s="3" t="s">
        <v>3404</v>
      </c>
      <c r="D22" s="3" t="s">
        <v>3403</v>
      </c>
      <c r="E22" s="3">
        <v>1</v>
      </c>
    </row>
    <row r="23" spans="1:7" x14ac:dyDescent="0.3">
      <c r="A23" s="3" t="s">
        <v>3368</v>
      </c>
      <c r="B23" s="3" t="s">
        <v>3402</v>
      </c>
      <c r="C23" s="3" t="s">
        <v>3401</v>
      </c>
      <c r="D23" s="3" t="s">
        <v>3400</v>
      </c>
      <c r="E23" s="3">
        <v>1</v>
      </c>
    </row>
    <row r="24" spans="1:7" x14ac:dyDescent="0.3">
      <c r="A24" s="3" t="s">
        <v>3368</v>
      </c>
      <c r="B24" s="3" t="s">
        <v>3399</v>
      </c>
      <c r="C24" s="3" t="s">
        <v>3398</v>
      </c>
      <c r="D24" s="3" t="s">
        <v>3397</v>
      </c>
      <c r="E24" s="3">
        <v>1</v>
      </c>
    </row>
    <row r="25" spans="1:7" x14ac:dyDescent="0.3">
      <c r="A25" s="3" t="s">
        <v>3368</v>
      </c>
      <c r="B25" s="3" t="s">
        <v>3396</v>
      </c>
      <c r="C25" s="3" t="s">
        <v>3395</v>
      </c>
      <c r="D25" s="3" t="s">
        <v>3394</v>
      </c>
      <c r="E25" s="3">
        <v>2</v>
      </c>
    </row>
    <row r="26" spans="1:7" x14ac:dyDescent="0.3">
      <c r="A26" s="3" t="s">
        <v>3368</v>
      </c>
      <c r="B26" s="3" t="s">
        <v>3393</v>
      </c>
      <c r="C26" s="3" t="s">
        <v>3392</v>
      </c>
      <c r="D26" s="3" t="s">
        <v>3391</v>
      </c>
      <c r="E26" s="3">
        <v>1</v>
      </c>
    </row>
    <row r="27" spans="1:7" x14ac:dyDescent="0.3">
      <c r="A27" s="3" t="s">
        <v>3368</v>
      </c>
      <c r="B27" s="3" t="s">
        <v>3390</v>
      </c>
      <c r="C27" s="3" t="s">
        <v>3389</v>
      </c>
      <c r="D27" s="3" t="s">
        <v>3388</v>
      </c>
      <c r="E27" s="3">
        <v>1</v>
      </c>
    </row>
    <row r="28" spans="1:7" x14ac:dyDescent="0.3">
      <c r="A28" s="3" t="s">
        <v>3368</v>
      </c>
      <c r="B28" s="3" t="s">
        <v>3387</v>
      </c>
      <c r="C28" s="3" t="s">
        <v>3386</v>
      </c>
      <c r="D28" s="3" t="s">
        <v>3385</v>
      </c>
      <c r="E28" s="3">
        <v>7</v>
      </c>
    </row>
    <row r="29" spans="1:7" x14ac:dyDescent="0.3">
      <c r="A29" s="3" t="s">
        <v>3368</v>
      </c>
      <c r="B29" s="3" t="s">
        <v>3384</v>
      </c>
      <c r="C29" s="3" t="s">
        <v>3383</v>
      </c>
      <c r="D29" s="3" t="s">
        <v>3382</v>
      </c>
      <c r="E29" s="3">
        <v>7</v>
      </c>
    </row>
    <row r="30" spans="1:7" x14ac:dyDescent="0.3">
      <c r="A30" s="3" t="s">
        <v>3369</v>
      </c>
      <c r="B30" s="3" t="s">
        <v>3381</v>
      </c>
      <c r="C30" s="3" t="s">
        <v>3380</v>
      </c>
      <c r="D30" s="3" t="s">
        <v>3379</v>
      </c>
      <c r="E30" s="3">
        <v>1</v>
      </c>
    </row>
    <row r="31" spans="1:7" x14ac:dyDescent="0.3">
      <c r="A31" s="3" t="s">
        <v>3368</v>
      </c>
      <c r="B31" s="3" t="s">
        <v>3378</v>
      </c>
      <c r="C31" s="3" t="s">
        <v>3377</v>
      </c>
      <c r="D31" s="3"/>
      <c r="E31" s="3">
        <v>1</v>
      </c>
    </row>
    <row r="32" spans="1:7" x14ac:dyDescent="0.3">
      <c r="A32" s="3" t="s">
        <v>3368</v>
      </c>
      <c r="B32" s="3" t="s">
        <v>3376</v>
      </c>
      <c r="C32" s="3" t="s">
        <v>3375</v>
      </c>
      <c r="D32" s="3"/>
      <c r="E32" s="3">
        <v>1</v>
      </c>
    </row>
    <row r="33" spans="1:5" x14ac:dyDescent="0.3">
      <c r="A33" s="3" t="s">
        <v>3368</v>
      </c>
      <c r="B33" s="3" t="s">
        <v>3374</v>
      </c>
      <c r="C33" s="3" t="s">
        <v>3373</v>
      </c>
      <c r="D33" s="3"/>
      <c r="E33" s="3">
        <v>1</v>
      </c>
    </row>
    <row r="34" spans="1:5" x14ac:dyDescent="0.3">
      <c r="A34" s="3" t="s">
        <v>3370</v>
      </c>
      <c r="B34" s="3" t="s">
        <v>3372</v>
      </c>
      <c r="C34" s="3" t="s">
        <v>3371</v>
      </c>
      <c r="D34" s="3"/>
      <c r="E34" s="3">
        <v>1</v>
      </c>
    </row>
  </sheetData>
  <autoFilter ref="A1:E39" xr:uid="{87699E7F-66AB-4124-9167-289D65D50C16}"/>
  <conditionalFormatting sqref="A1">
    <cfRule type="duplicateValues" dxfId="2" priority="1"/>
  </conditionalFormatting>
  <conditionalFormatting sqref="B4:B29 B31:B32 B1:B2">
    <cfRule type="duplicateValues" dxfId="1" priority="197"/>
  </conditionalFormatting>
  <conditionalFormatting sqref="B30 B3 B33:B34">
    <cfRule type="duplicateValues" dxfId="0" priority="20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Consumables</vt:lpstr>
      <vt:lpstr>Parts</vt:lpstr>
      <vt:lpstr>Accesories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Morales-BMXMKTG</dc:creator>
  <cp:lastModifiedBy>Fernando de Jesús Hernández Pale</cp:lastModifiedBy>
  <dcterms:created xsi:type="dcterms:W3CDTF">2026-09-01T19:12:36Z</dcterms:created>
  <dcterms:modified xsi:type="dcterms:W3CDTF">2026-10-06T18:09:43Z</dcterms:modified>
</cp:coreProperties>
</file>